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3"/>
  </bookViews>
  <sheets>
    <sheet name="e" sheetId="1" r:id="rId1"/>
    <sheet name="b" sheetId="2" r:id="rId2"/>
    <sheet name="c" sheetId="3" r:id="rId3"/>
    <sheet name="i" sheetId="4" r:id="rId4"/>
  </sheets>
  <definedNames/>
  <calcPr fullCalcOnLoad="1"/>
</workbook>
</file>

<file path=xl/sharedStrings.xml><?xml version="1.0" encoding="utf-8"?>
<sst xmlns="http://schemas.openxmlformats.org/spreadsheetml/2006/main" count="200" uniqueCount="155">
  <si>
    <t xml:space="preserve">PERAK CORPORATION BERHAD </t>
  </si>
  <si>
    <t>(Company no. 210915-U)</t>
  </si>
  <si>
    <t>(Incorporated in Malaysia)</t>
  </si>
  <si>
    <t>CONDENSED CONSOLIDATED STATEMENT OF CHANGES IN EQUITY</t>
  </si>
  <si>
    <t>(The figures have not been audited)</t>
  </si>
  <si>
    <t>Share Capital</t>
  </si>
  <si>
    <t>Total</t>
  </si>
  <si>
    <t>RM'000</t>
  </si>
  <si>
    <t>As at 1 January 2003</t>
  </si>
  <si>
    <t>As previously stated</t>
  </si>
  <si>
    <t>Dividend paid</t>
  </si>
  <si>
    <t>As at 1 January 2002</t>
  </si>
  <si>
    <t>(The Condensed Consolidated Statement of Changes in Equity should be read in conjunction with the Annual Financial</t>
  </si>
  <si>
    <t xml:space="preserve"> Report for the year ended 31st December 2002)</t>
  </si>
  <si>
    <t>CONDENSED CONSOLIDATED BALANCE SHEET</t>
  </si>
  <si>
    <t>AS AT</t>
  </si>
  <si>
    <t>NON-CURRENT ASSETS</t>
  </si>
  <si>
    <t xml:space="preserve"> Property, plant and equipment</t>
  </si>
  <si>
    <t xml:space="preserve"> Intangible assets</t>
  </si>
  <si>
    <t xml:space="preserve"> Net goodwill arising on consolidation</t>
  </si>
  <si>
    <t xml:space="preserve"> Sinking fund account</t>
  </si>
  <si>
    <t xml:space="preserve"> Associated Companies</t>
  </si>
  <si>
    <t xml:space="preserve"> Land and development expenditure</t>
  </si>
  <si>
    <t xml:space="preserve"> Other investments</t>
  </si>
  <si>
    <t>CURRENT ASSETS</t>
  </si>
  <si>
    <t>Inventories</t>
  </si>
  <si>
    <t>Trade receivables</t>
  </si>
  <si>
    <t>Other receivables</t>
  </si>
  <si>
    <t>Development properties</t>
  </si>
  <si>
    <t>Cash and bank balances</t>
  </si>
  <si>
    <t>CURRENT LIABILITIES</t>
  </si>
  <si>
    <t>Trade payables</t>
  </si>
  <si>
    <t>Other payables</t>
  </si>
  <si>
    <t xml:space="preserve"> </t>
  </si>
  <si>
    <t>Short term borrowings</t>
  </si>
  <si>
    <t>Taxation</t>
  </si>
  <si>
    <t>NET CURRENT ASSETS</t>
  </si>
  <si>
    <t>FINANCED BY:</t>
  </si>
  <si>
    <t>Share capital</t>
  </si>
  <si>
    <t>Share premium</t>
  </si>
  <si>
    <t>Retained profits</t>
  </si>
  <si>
    <t>Shareholders' equity</t>
  </si>
  <si>
    <t>Minority interests</t>
  </si>
  <si>
    <t>Redeemable preference shares</t>
  </si>
  <si>
    <t>Long term borrowings</t>
  </si>
  <si>
    <t>Retirement benefits</t>
  </si>
  <si>
    <t xml:space="preserve">Deferred taxation </t>
  </si>
  <si>
    <t>Non-current liabilities</t>
  </si>
  <si>
    <t>(The Condensed Consolidated Balance Sheets should be read in conjunction with the Annual Financial  Report for the year</t>
  </si>
  <si>
    <t xml:space="preserve"> ended 31st December 2002)</t>
  </si>
  <si>
    <t>PERAK CORPORATION BERHAD</t>
  </si>
  <si>
    <t>CONDENSED CONSOLIDATED CASH FLOW STATEMENT</t>
  </si>
  <si>
    <t>Net profit before taxation</t>
  </si>
  <si>
    <t>Adjustment for non-cash flow:</t>
  </si>
  <si>
    <t>Non -cash items</t>
  </si>
  <si>
    <t>Non-operating items(which are investing/ financing)</t>
  </si>
  <si>
    <t>Operating profit before working capital changes</t>
  </si>
  <si>
    <t>Changes in working capital:</t>
  </si>
  <si>
    <t>(Increase) in current assets</t>
  </si>
  <si>
    <t>Taxes paid</t>
  </si>
  <si>
    <t>Investing activities</t>
  </si>
  <si>
    <t>Proceeds from disposal of subsidiary</t>
  </si>
  <si>
    <t>Proceeds from disposal of fixed assets</t>
  </si>
  <si>
    <t>Dividends received</t>
  </si>
  <si>
    <t>Interest received</t>
  </si>
  <si>
    <t>Purchase of fixed assets</t>
  </si>
  <si>
    <t>Intangible asset</t>
  </si>
  <si>
    <t>Financing activities</t>
  </si>
  <si>
    <t>Other financing activities</t>
  </si>
  <si>
    <t>Interest paid</t>
  </si>
  <si>
    <t>Net cash used in financing activities</t>
  </si>
  <si>
    <t>NET INCREASE IN CASH AND CASH EQUIVALENTS</t>
  </si>
  <si>
    <t>CASH AND CASH EQUIVALENTS AT BEGINNING OF YEAR</t>
  </si>
  <si>
    <t>Total cash and cash equivalents</t>
  </si>
  <si>
    <t>Bank overdraft</t>
  </si>
  <si>
    <t xml:space="preserve">    to certain subsidiaries</t>
  </si>
  <si>
    <t xml:space="preserve">(The Condensed Consolidated Cash Flow Statement should be read in conjunction with the Annual Financial  </t>
  </si>
  <si>
    <t>CONDENSED CONSOLIDATED INCOME STATEMENT</t>
  </si>
  <si>
    <t>INDIVIDUAL PERIOD</t>
  </si>
  <si>
    <t>CUMULATIVE PERIOD</t>
  </si>
  <si>
    <t>CURRENT</t>
  </si>
  <si>
    <t>PRECEDING</t>
  </si>
  <si>
    <t xml:space="preserve">PRECEDING </t>
  </si>
  <si>
    <t>YEAR</t>
  </si>
  <si>
    <t xml:space="preserve">YEAR </t>
  </si>
  <si>
    <t>QUARTER</t>
  </si>
  <si>
    <t>CORRESPONDING</t>
  </si>
  <si>
    <t>TO DATE</t>
  </si>
  <si>
    <t>PERIOD</t>
  </si>
  <si>
    <t>Revenue</t>
  </si>
  <si>
    <t>Cost of sales</t>
  </si>
  <si>
    <t>Gross profit</t>
  </si>
  <si>
    <t>Investment income</t>
  </si>
  <si>
    <t xml:space="preserve">(c) </t>
  </si>
  <si>
    <t>Other income</t>
  </si>
  <si>
    <t>Operating expenses</t>
  </si>
  <si>
    <t>Gain on disposal of subsidiary</t>
  </si>
  <si>
    <t>Operating profit/(loss)</t>
  </si>
  <si>
    <t>Finance cost</t>
  </si>
  <si>
    <t>(e)</t>
  </si>
  <si>
    <t>Share of results of associates</t>
  </si>
  <si>
    <t>Profit/(Loss) before tax</t>
  </si>
  <si>
    <t>(g)</t>
  </si>
  <si>
    <t>Income tax</t>
  </si>
  <si>
    <t>(h)</t>
  </si>
  <si>
    <t>(i ) Profit/(loss) after tax</t>
  </si>
  <si>
    <t>(ii) Less minority interests</t>
  </si>
  <si>
    <t>(i)</t>
  </si>
  <si>
    <t>(The Condensed Consolidated Income Statement should be read in conjunction with the Annual Financial  Report for the year</t>
  </si>
  <si>
    <t>(Repayment)/Increase of bank borrowings</t>
  </si>
  <si>
    <t>Increase in current liabilities</t>
  </si>
  <si>
    <t>12 months ended 31 December 2003</t>
  </si>
  <si>
    <t>As at 1 January 2003 (restated)</t>
  </si>
  <si>
    <t>As at 31 December 2003</t>
  </si>
  <si>
    <t>12 months ended 31 December 2002</t>
  </si>
  <si>
    <t>As at 31 December 2002</t>
  </si>
  <si>
    <t>AS AT 31 DECEMBER 2003</t>
  </si>
  <si>
    <t>FOR THE TWELVE MONTHS ENDED 31 DECEMBER 2003</t>
  </si>
  <si>
    <t>FOR THE QUARTER ENDED: 31 DECEMBER 2003</t>
  </si>
  <si>
    <t>Cash generated from operations</t>
  </si>
  <si>
    <t>Royalties paid</t>
  </si>
  <si>
    <t>Retirement benefits paid</t>
  </si>
  <si>
    <t>Others investing activities</t>
  </si>
  <si>
    <t>Net cash generated from investing activities</t>
  </si>
  <si>
    <t>Dividends paid</t>
  </si>
  <si>
    <t>Proceeds from issue of shares</t>
  </si>
  <si>
    <t xml:space="preserve">Deposit pledged for guarantees and hire purchase facilities granted </t>
  </si>
  <si>
    <t>Non</t>
  </si>
  <si>
    <t xml:space="preserve">Distributable </t>
  </si>
  <si>
    <t>Share</t>
  </si>
  <si>
    <t xml:space="preserve">Retained </t>
  </si>
  <si>
    <t>premium</t>
  </si>
  <si>
    <t>profits</t>
  </si>
  <si>
    <t>Prior year adjustment - deferred taxation</t>
  </si>
  <si>
    <t xml:space="preserve">Issue of new ordinary shares arising from </t>
  </si>
  <si>
    <t xml:space="preserve">   private placement</t>
  </si>
  <si>
    <t>Defrayment of expenses</t>
  </si>
  <si>
    <t>Bonus issue  from share premium account</t>
  </si>
  <si>
    <t xml:space="preserve">  (b)</t>
  </si>
  <si>
    <t>1(a)</t>
  </si>
  <si>
    <t>2(a)</t>
  </si>
  <si>
    <t xml:space="preserve">  (b )</t>
  </si>
  <si>
    <t xml:space="preserve">  (c)</t>
  </si>
  <si>
    <t xml:space="preserve">  (d )</t>
  </si>
  <si>
    <t xml:space="preserve">   (f)</t>
  </si>
  <si>
    <t>FOR THE QUARTER ENDED 31 DECEMBER 2003</t>
  </si>
  <si>
    <t xml:space="preserve">Earnings per share </t>
  </si>
  <si>
    <t>(a) Basic Earnings per share (sen)</t>
  </si>
  <si>
    <t>(b) Fully diluted earnings per share (sen)</t>
  </si>
  <si>
    <t>Net cash used in operating activities</t>
  </si>
  <si>
    <t>Land and development expenditure</t>
  </si>
  <si>
    <t>Cash and cash equivalents comprise:</t>
  </si>
  <si>
    <t>Net profit for the year</t>
  </si>
  <si>
    <t>CASH AND CASH EQUIVALENTS AT END OF YEAR</t>
  </si>
  <si>
    <t>Net profit/(loss) for the period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</si>
</sst>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(\ #,##0\)_';_-* &quot;-&quot;??_-;_-@_-"/>
    <numFmt numFmtId="173" formatCode="_(* #,##0_);_(* \(#,##0\);_(* &quot;-&quot;??_);_(@_)"/>
    <numFmt numFmtId="174" formatCode="_-* #,##0_-;* \(#,##0\)_-;_-* &quot;-&quot;??_-;_-@_-"/>
    <numFmt numFmtId="175" formatCode="_-* #,##0.00_-;\(\ #,##0.00\)_';_-* &quot;-&quot;??_-;_-@_-"/>
    <numFmt numFmtId="176" formatCode="_-* #,##0.0_-;\-* #,##0.0_-;_-* &quot;-&quot;??_-;_-@_-"/>
    <numFmt numFmtId="177" formatCode="_-* #,##0_-;\-* #,##0_-;_-* &quot;-&quot;??_-;_-@_-"/>
    <numFmt numFmtId="178" formatCode="0.0000"/>
  </numFmts>
  <fonts count="1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72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" fontId="5" fillId="0" borderId="0" xfId="0" applyNumberFormat="1" applyFont="1" applyFill="1" applyBorder="1" applyAlignment="1">
      <alignment horizontal="right"/>
    </xf>
    <xf numFmtId="172" fontId="2" fillId="0" borderId="0" xfId="15" applyNumberFormat="1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16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173" fontId="2" fillId="0" borderId="1" xfId="15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0" xfId="15" applyNumberFormat="1" applyFont="1" applyFill="1" applyAlignment="1">
      <alignment/>
    </xf>
    <xf numFmtId="175" fontId="2" fillId="0" borderId="9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9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3" fontId="2" fillId="0" borderId="9" xfId="15" applyNumberFormat="1" applyFont="1" applyBorder="1" applyAlignment="1">
      <alignment horizontal="center"/>
    </xf>
    <xf numFmtId="3" fontId="2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47">
      <selection activeCell="A60" sqref="A60"/>
    </sheetView>
  </sheetViews>
  <sheetFormatPr defaultColWidth="9.140625" defaultRowHeight="12.75"/>
  <cols>
    <col min="1" max="1" width="39.28125" style="0" customWidth="1"/>
    <col min="2" max="2" width="1.8515625" style="0" customWidth="1"/>
    <col min="3" max="3" width="12.710937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" t="s">
        <v>0</v>
      </c>
      <c r="M1" s="2"/>
    </row>
    <row r="2" ht="12.75">
      <c r="A2" s="3" t="s">
        <v>1</v>
      </c>
    </row>
    <row r="3" ht="12.75">
      <c r="A3" s="3" t="s">
        <v>2</v>
      </c>
    </row>
    <row r="4" ht="12.75">
      <c r="A4" s="3"/>
    </row>
    <row r="5" ht="12.75">
      <c r="A5" s="4" t="s">
        <v>3</v>
      </c>
    </row>
    <row r="6" ht="12.75">
      <c r="A6" s="4" t="s">
        <v>145</v>
      </c>
    </row>
    <row r="7" ht="12.75">
      <c r="A7" s="3" t="s">
        <v>4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  <row r="13" spans="3:10" ht="12.75">
      <c r="C13" s="5"/>
      <c r="D13" s="5"/>
      <c r="E13" s="83" t="s">
        <v>127</v>
      </c>
      <c r="F13" s="5"/>
      <c r="G13" s="5"/>
      <c r="H13" s="5"/>
      <c r="I13" s="5"/>
      <c r="J13" s="5"/>
    </row>
    <row r="14" spans="3:10" ht="12.75">
      <c r="C14" s="5"/>
      <c r="D14" s="5"/>
      <c r="E14" s="83" t="s">
        <v>128</v>
      </c>
      <c r="F14" s="5"/>
      <c r="G14" s="5"/>
      <c r="H14" s="83" t="s">
        <v>128</v>
      </c>
      <c r="I14" s="5"/>
      <c r="J14" s="5"/>
    </row>
    <row r="15" spans="4:9" ht="12.75">
      <c r="D15" s="5"/>
      <c r="E15" s="83" t="s">
        <v>129</v>
      </c>
      <c r="F15" s="5"/>
      <c r="G15" s="5"/>
      <c r="H15" s="83" t="s">
        <v>130</v>
      </c>
      <c r="I15" s="5"/>
    </row>
    <row r="16" spans="3:10" ht="12.75">
      <c r="C16" s="5" t="s">
        <v>5</v>
      </c>
      <c r="D16" s="5"/>
      <c r="E16" s="83" t="s">
        <v>131</v>
      </c>
      <c r="F16" s="5"/>
      <c r="G16" s="5"/>
      <c r="H16" s="83" t="s">
        <v>132</v>
      </c>
      <c r="I16" s="5"/>
      <c r="J16" s="83" t="s">
        <v>6</v>
      </c>
    </row>
    <row r="17" spans="1:10" ht="12.75">
      <c r="A17" s="6" t="s">
        <v>111</v>
      </c>
      <c r="C17" s="5" t="s">
        <v>7</v>
      </c>
      <c r="D17" s="5"/>
      <c r="E17" s="5" t="s">
        <v>7</v>
      </c>
      <c r="F17" s="5"/>
      <c r="G17" s="5"/>
      <c r="H17" s="5" t="s">
        <v>7</v>
      </c>
      <c r="I17" s="5"/>
      <c r="J17" s="5" t="s">
        <v>7</v>
      </c>
    </row>
    <row r="20" ht="12.75">
      <c r="A20" t="s">
        <v>8</v>
      </c>
    </row>
    <row r="21" spans="1:10" ht="12.75">
      <c r="A21" t="s">
        <v>9</v>
      </c>
      <c r="C21" s="7">
        <v>70000</v>
      </c>
      <c r="D21" s="7"/>
      <c r="E21" s="7">
        <v>190497</v>
      </c>
      <c r="F21" s="7"/>
      <c r="G21" s="7"/>
      <c r="H21" s="7">
        <v>62910</v>
      </c>
      <c r="I21" s="7"/>
      <c r="J21" s="7">
        <f>SUM(C21:H21)</f>
        <v>323407</v>
      </c>
    </row>
    <row r="23" spans="1:10" ht="12.75">
      <c r="A23" t="s">
        <v>133</v>
      </c>
      <c r="C23" s="8">
        <v>0</v>
      </c>
      <c r="D23" s="7"/>
      <c r="E23" s="8">
        <v>0</v>
      </c>
      <c r="F23" s="7"/>
      <c r="G23" s="7"/>
      <c r="H23" s="8">
        <v>1044</v>
      </c>
      <c r="I23" s="7"/>
      <c r="J23" s="8">
        <f>SUM(C23:H23)</f>
        <v>1044</v>
      </c>
    </row>
    <row r="24" spans="3:10" ht="12.75">
      <c r="C24" s="84"/>
      <c r="D24" s="7"/>
      <c r="E24" s="84"/>
      <c r="F24" s="7"/>
      <c r="G24" s="7"/>
      <c r="H24" s="84"/>
      <c r="I24" s="7"/>
      <c r="J24" s="84"/>
    </row>
    <row r="25" spans="1:10" ht="12.75">
      <c r="A25" t="s">
        <v>112</v>
      </c>
      <c r="C25" s="7">
        <f>SUM(C21:C23)</f>
        <v>70000</v>
      </c>
      <c r="D25" s="7"/>
      <c r="E25" s="7">
        <f>SUM(E21:E23)</f>
        <v>190497</v>
      </c>
      <c r="F25" s="7"/>
      <c r="G25" s="7"/>
      <c r="H25" s="7">
        <f>SUM(H21:H23)</f>
        <v>63954</v>
      </c>
      <c r="I25" s="7"/>
      <c r="J25" s="7">
        <f>SUM(J21:J23)</f>
        <v>324451</v>
      </c>
    </row>
    <row r="26" spans="3:10" ht="12.75">
      <c r="C26" s="7"/>
      <c r="D26" s="7"/>
      <c r="E26" s="7"/>
      <c r="F26" s="7"/>
      <c r="G26" s="7"/>
      <c r="H26" s="7"/>
      <c r="I26" s="7"/>
      <c r="J26" s="7"/>
    </row>
    <row r="27" spans="1:10" ht="12.75">
      <c r="A27" t="s">
        <v>134</v>
      </c>
      <c r="C27" s="7">
        <v>10000</v>
      </c>
      <c r="D27" s="7"/>
      <c r="E27" s="7">
        <v>2700</v>
      </c>
      <c r="F27" s="7"/>
      <c r="G27" s="7"/>
      <c r="H27" s="7">
        <v>0</v>
      </c>
      <c r="I27" s="7"/>
      <c r="J27" s="7">
        <f>SUM(C27:H27)</f>
        <v>12700</v>
      </c>
    </row>
    <row r="28" spans="1:10" ht="12.75">
      <c r="A28" t="s">
        <v>135</v>
      </c>
      <c r="C28" s="7"/>
      <c r="D28" s="7"/>
      <c r="E28" s="7"/>
      <c r="F28" s="7"/>
      <c r="G28" s="7"/>
      <c r="H28" s="7"/>
      <c r="I28" s="7"/>
      <c r="J28" s="7"/>
    </row>
    <row r="29" spans="3:10" ht="12.75">
      <c r="C29" s="7"/>
      <c r="D29" s="7"/>
      <c r="E29" s="7"/>
      <c r="F29" s="7"/>
      <c r="G29" s="7"/>
      <c r="H29" s="7"/>
      <c r="I29" s="7"/>
      <c r="J29" s="7"/>
    </row>
    <row r="30" spans="1:10" ht="12.75">
      <c r="A30" t="s">
        <v>136</v>
      </c>
      <c r="C30" s="7">
        <v>0</v>
      </c>
      <c r="D30" s="7"/>
      <c r="E30" s="7">
        <v>-427</v>
      </c>
      <c r="F30" s="7"/>
      <c r="G30" s="7"/>
      <c r="H30" s="7">
        <v>0</v>
      </c>
      <c r="I30" s="7"/>
      <c r="J30" s="7">
        <f>SUM(C30:H30)</f>
        <v>-427</v>
      </c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1:10" ht="12.75">
      <c r="A32" t="s">
        <v>137</v>
      </c>
      <c r="C32" s="7">
        <v>20000</v>
      </c>
      <c r="D32" s="7"/>
      <c r="E32" s="7">
        <v>-20000</v>
      </c>
      <c r="F32" s="7"/>
      <c r="G32" s="7"/>
      <c r="H32" s="7">
        <v>0</v>
      </c>
      <c r="I32" s="7"/>
      <c r="J32" s="7">
        <f>SUM(C32:H32)</f>
        <v>0</v>
      </c>
    </row>
    <row r="33" spans="3:10" ht="12.75">
      <c r="C33" s="7"/>
      <c r="D33" s="7"/>
      <c r="E33" s="7"/>
      <c r="F33" s="7"/>
      <c r="G33" s="7"/>
      <c r="H33" s="7"/>
      <c r="I33" s="7"/>
      <c r="J33" s="7"/>
    </row>
    <row r="34" spans="1:10" ht="12.75">
      <c r="A34" t="s">
        <v>152</v>
      </c>
      <c r="C34" s="7">
        <v>0</v>
      </c>
      <c r="D34" s="7"/>
      <c r="E34" s="7">
        <v>0</v>
      </c>
      <c r="F34" s="7"/>
      <c r="G34" s="7"/>
      <c r="H34" s="9">
        <v>1919</v>
      </c>
      <c r="I34" s="9"/>
      <c r="J34" s="9">
        <f>SUM(C34:H34)</f>
        <v>1919</v>
      </c>
    </row>
    <row r="35" spans="3:10" ht="12.75">
      <c r="C35" s="7"/>
      <c r="D35" s="7"/>
      <c r="E35" s="7"/>
      <c r="F35" s="7"/>
      <c r="G35" s="7"/>
      <c r="H35" s="7"/>
      <c r="I35" s="7"/>
      <c r="J35" s="7"/>
    </row>
    <row r="36" spans="1:10" ht="12.75">
      <c r="A36" t="s">
        <v>10</v>
      </c>
      <c r="C36" s="10">
        <v>0</v>
      </c>
      <c r="D36" s="10"/>
      <c r="E36" s="10">
        <v>0</v>
      </c>
      <c r="F36" s="10"/>
      <c r="G36" s="10"/>
      <c r="H36" s="11">
        <v>-1008</v>
      </c>
      <c r="I36" s="11"/>
      <c r="J36" s="11">
        <f>SUM(C36:H36)</f>
        <v>-1008</v>
      </c>
    </row>
    <row r="37" spans="3:10" ht="12.75">
      <c r="C37" s="7"/>
      <c r="D37" s="7"/>
      <c r="E37" s="7"/>
      <c r="F37" s="7"/>
      <c r="G37" s="7"/>
      <c r="H37" s="7"/>
      <c r="I37" s="7"/>
      <c r="J37" s="7"/>
    </row>
    <row r="38" spans="1:11" ht="13.5" thickBot="1">
      <c r="A38" t="s">
        <v>113</v>
      </c>
      <c r="C38" s="12">
        <f>SUM(C25:C37)</f>
        <v>100000</v>
      </c>
      <c r="D38" s="7"/>
      <c r="E38" s="12">
        <f>SUM(E25:E37)</f>
        <v>172770</v>
      </c>
      <c r="F38" s="7"/>
      <c r="G38" s="7"/>
      <c r="H38" s="12">
        <f>SUM(H25:H37)</f>
        <v>64865</v>
      </c>
      <c r="I38" s="7"/>
      <c r="J38" s="12">
        <f>SUM(J25:J37)</f>
        <v>337635</v>
      </c>
      <c r="K38" s="13"/>
    </row>
    <row r="39" spans="3:10" ht="13.5" thickTop="1">
      <c r="C39" s="7"/>
      <c r="D39" s="7"/>
      <c r="E39" s="7"/>
      <c r="F39" s="7"/>
      <c r="G39" s="7"/>
      <c r="H39" s="7"/>
      <c r="I39" s="7"/>
      <c r="J39" s="7"/>
    </row>
    <row r="40" spans="3:10" ht="12.75">
      <c r="C40" s="7"/>
      <c r="D40" s="7"/>
      <c r="E40" s="7"/>
      <c r="F40" s="7"/>
      <c r="G40" s="7"/>
      <c r="H40" s="7"/>
      <c r="I40" s="7"/>
      <c r="J40" s="7"/>
    </row>
    <row r="41" spans="3:10" ht="12.75">
      <c r="C41" s="7"/>
      <c r="D41" s="7"/>
      <c r="E41" s="7"/>
      <c r="F41" s="7"/>
      <c r="G41" s="7"/>
      <c r="H41" s="7"/>
      <c r="I41" s="7"/>
      <c r="J41" s="7"/>
    </row>
    <row r="45" spans="3:10" ht="12.75">
      <c r="C45" s="5"/>
      <c r="D45" s="5"/>
      <c r="E45" s="83" t="s">
        <v>127</v>
      </c>
      <c r="F45" s="5"/>
      <c r="G45" s="5"/>
      <c r="H45" s="5"/>
      <c r="I45" s="5"/>
      <c r="J45" s="5"/>
    </row>
    <row r="46" spans="3:10" ht="12.75">
      <c r="C46" s="5"/>
      <c r="D46" s="5"/>
      <c r="E46" s="83" t="s">
        <v>128</v>
      </c>
      <c r="F46" s="5"/>
      <c r="G46" s="5"/>
      <c r="H46" s="83" t="s">
        <v>128</v>
      </c>
      <c r="I46" s="5"/>
      <c r="J46" s="5"/>
    </row>
    <row r="47" spans="3:10" ht="12.75">
      <c r="C47" s="5" t="s">
        <v>5</v>
      </c>
      <c r="D47" s="5"/>
      <c r="E47" s="83" t="s">
        <v>129</v>
      </c>
      <c r="F47" s="5"/>
      <c r="G47" s="5"/>
      <c r="H47" s="83" t="s">
        <v>130</v>
      </c>
      <c r="I47" s="5"/>
      <c r="J47" s="5" t="s">
        <v>6</v>
      </c>
    </row>
    <row r="48" spans="3:10" ht="12.75">
      <c r="C48" s="5"/>
      <c r="D48" s="5"/>
      <c r="E48" s="83" t="s">
        <v>131</v>
      </c>
      <c r="F48" s="5"/>
      <c r="G48" s="5"/>
      <c r="H48" s="83" t="s">
        <v>132</v>
      </c>
      <c r="I48" s="5"/>
      <c r="J48" s="5"/>
    </row>
    <row r="49" spans="1:10" ht="12.75">
      <c r="A49" s="6" t="s">
        <v>114</v>
      </c>
      <c r="C49" s="5" t="s">
        <v>7</v>
      </c>
      <c r="D49" s="5"/>
      <c r="E49" s="5" t="s">
        <v>7</v>
      </c>
      <c r="F49" s="5"/>
      <c r="G49" s="5"/>
      <c r="H49" s="5" t="s">
        <v>7</v>
      </c>
      <c r="I49" s="5"/>
      <c r="J49" s="5" t="s">
        <v>7</v>
      </c>
    </row>
    <row r="51" spans="1:10" ht="12.75">
      <c r="A51" t="s">
        <v>11</v>
      </c>
      <c r="C51" s="10">
        <v>70000</v>
      </c>
      <c r="D51" s="10"/>
      <c r="E51" s="10">
        <v>190497</v>
      </c>
      <c r="F51" s="10"/>
      <c r="G51" s="10"/>
      <c r="H51" s="10">
        <v>56388</v>
      </c>
      <c r="I51" s="10"/>
      <c r="J51" s="10">
        <f>SUM(C51:I51)</f>
        <v>316885</v>
      </c>
    </row>
    <row r="52" spans="3:10" ht="12.75">
      <c r="C52" s="10"/>
      <c r="D52" s="10"/>
      <c r="E52" s="10"/>
      <c r="F52" s="10"/>
      <c r="G52" s="10"/>
      <c r="H52" s="10"/>
      <c r="I52" s="10"/>
      <c r="J52" s="10"/>
    </row>
    <row r="53" spans="1:10" ht="12.75">
      <c r="A53" t="s">
        <v>152</v>
      </c>
      <c r="C53" s="10">
        <v>0</v>
      </c>
      <c r="D53" s="10"/>
      <c r="E53" s="10">
        <v>0</v>
      </c>
      <c r="F53" s="10"/>
      <c r="G53" s="10"/>
      <c r="H53" s="11">
        <v>7530</v>
      </c>
      <c r="I53" s="11"/>
      <c r="J53" s="11">
        <f>SUM(C53:H53)</f>
        <v>7530</v>
      </c>
    </row>
    <row r="54" spans="3:10" ht="12.75">
      <c r="C54" s="10"/>
      <c r="D54" s="10"/>
      <c r="E54" s="10"/>
      <c r="F54" s="10"/>
      <c r="G54" s="10"/>
      <c r="H54" s="11"/>
      <c r="I54" s="11"/>
      <c r="J54" s="11"/>
    </row>
    <row r="55" spans="1:10" ht="12.75">
      <c r="A55" t="s">
        <v>10</v>
      </c>
      <c r="C55" s="10">
        <v>0</v>
      </c>
      <c r="D55" s="10"/>
      <c r="E55" s="10">
        <v>0</v>
      </c>
      <c r="F55" s="10"/>
      <c r="G55" s="10"/>
      <c r="H55" s="11">
        <v>-1008</v>
      </c>
      <c r="I55" s="11"/>
      <c r="J55" s="11">
        <f>SUM(C55:H55)</f>
        <v>-1008</v>
      </c>
    </row>
    <row r="56" spans="3:10" ht="12.75">
      <c r="C56" s="10"/>
      <c r="D56" s="10"/>
      <c r="E56" s="10"/>
      <c r="F56" s="10"/>
      <c r="G56" s="10"/>
      <c r="H56" s="10"/>
      <c r="I56" s="10"/>
      <c r="J56" s="11"/>
    </row>
    <row r="57" spans="1:10" ht="13.5" thickBot="1">
      <c r="A57" t="s">
        <v>115</v>
      </c>
      <c r="C57" s="14">
        <f>SUM(C51:C56)</f>
        <v>70000</v>
      </c>
      <c r="D57" s="10"/>
      <c r="E57" s="14">
        <f>SUM(E51:E56)</f>
        <v>190497</v>
      </c>
      <c r="F57" s="10"/>
      <c r="G57" s="10"/>
      <c r="H57" s="14">
        <f>SUM(H51:H56)</f>
        <v>62910</v>
      </c>
      <c r="I57" s="10"/>
      <c r="J57" s="14">
        <f>SUM(J51:J56)</f>
        <v>323407</v>
      </c>
    </row>
    <row r="58" ht="13.5" thickTop="1"/>
    <row r="63" ht="12.75">
      <c r="A63" t="s">
        <v>12</v>
      </c>
    </row>
    <row r="64" ht="12.75">
      <c r="A64" t="s">
        <v>13</v>
      </c>
    </row>
    <row r="88" ht="12.75" hidden="1"/>
  </sheetData>
  <printOptions/>
  <pageMargins left="0.68" right="0.61" top="0.48" bottom="0.41" header="0.5" footer="0.3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7">
      <selection activeCell="H55" sqref="H54:H55"/>
    </sheetView>
  </sheetViews>
  <sheetFormatPr defaultColWidth="9.140625" defaultRowHeight="12.75"/>
  <cols>
    <col min="1" max="1" width="3.85156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10" width="9.140625" style="3" customWidth="1"/>
    <col min="11" max="11" width="2.28125" style="3" customWidth="1"/>
    <col min="12" max="16384" width="9.140625" style="3" customWidth="1"/>
  </cols>
  <sheetData>
    <row r="1" spans="1:12" ht="11.25">
      <c r="A1" s="15" t="s">
        <v>0</v>
      </c>
      <c r="G1" s="16"/>
      <c r="I1" s="17"/>
      <c r="L1" s="18"/>
    </row>
    <row r="2" spans="1:7" ht="11.25">
      <c r="A2" s="3" t="s">
        <v>1</v>
      </c>
      <c r="G2" s="19"/>
    </row>
    <row r="3" spans="1:10" ht="11.25">
      <c r="A3" s="3" t="s">
        <v>2</v>
      </c>
      <c r="J3" s="20"/>
    </row>
    <row r="4" ht="11.25">
      <c r="J4" s="20"/>
    </row>
    <row r="5" ht="11.25">
      <c r="A5" s="15" t="s">
        <v>14</v>
      </c>
    </row>
    <row r="6" ht="11.25">
      <c r="A6" s="15" t="s">
        <v>116</v>
      </c>
    </row>
    <row r="7" ht="11.25">
      <c r="A7" s="3" t="s">
        <v>4</v>
      </c>
    </row>
    <row r="8" spans="6:12" ht="14.25" customHeight="1">
      <c r="F8" s="85"/>
      <c r="G8" s="85"/>
      <c r="H8" s="85"/>
      <c r="J8" s="85"/>
      <c r="K8" s="85"/>
      <c r="L8" s="85"/>
    </row>
    <row r="9" spans="6:12" ht="11.25">
      <c r="F9" s="22" t="s">
        <v>15</v>
      </c>
      <c r="G9" s="15"/>
      <c r="H9" s="22" t="s">
        <v>15</v>
      </c>
      <c r="J9" s="21"/>
      <c r="L9" s="21"/>
    </row>
    <row r="10" spans="6:12" ht="11.25">
      <c r="F10" s="23">
        <v>37986</v>
      </c>
      <c r="G10" s="15"/>
      <c r="H10" s="23">
        <v>37621</v>
      </c>
      <c r="J10" s="24"/>
      <c r="L10" s="24"/>
    </row>
    <row r="11" spans="6:12" ht="11.25">
      <c r="F11" s="25" t="s">
        <v>7</v>
      </c>
      <c r="G11" s="15"/>
      <c r="H11" s="25" t="s">
        <v>7</v>
      </c>
      <c r="J11" s="21"/>
      <c r="L11" s="21"/>
    </row>
    <row r="12" spans="6:12" ht="11.25">
      <c r="F12" s="25"/>
      <c r="G12" s="15"/>
      <c r="H12" s="25"/>
      <c r="J12" s="21"/>
      <c r="L12" s="21"/>
    </row>
    <row r="13" spans="1:12" ht="11.25" customHeight="1">
      <c r="A13" s="3" t="s">
        <v>16</v>
      </c>
      <c r="F13" s="22"/>
      <c r="G13" s="15"/>
      <c r="H13" s="22"/>
      <c r="J13" s="21"/>
      <c r="L13" s="21"/>
    </row>
    <row r="14" spans="2:12" ht="11.25">
      <c r="B14" s="3" t="s">
        <v>17</v>
      </c>
      <c r="F14" s="26">
        <v>91646</v>
      </c>
      <c r="G14" s="26"/>
      <c r="H14" s="26">
        <v>101886</v>
      </c>
      <c r="I14" s="27"/>
      <c r="J14" s="21"/>
      <c r="L14" s="21"/>
    </row>
    <row r="15" spans="2:12" ht="11.25">
      <c r="B15" s="3" t="s">
        <v>18</v>
      </c>
      <c r="F15" s="26">
        <v>0</v>
      </c>
      <c r="G15" s="26"/>
      <c r="H15" s="26">
        <v>28</v>
      </c>
      <c r="I15" s="27"/>
      <c r="J15" s="21"/>
      <c r="L15" s="21"/>
    </row>
    <row r="16" spans="2:12" ht="11.25">
      <c r="B16" s="3" t="s">
        <v>19</v>
      </c>
      <c r="F16" s="26">
        <v>27658</v>
      </c>
      <c r="G16" s="26"/>
      <c r="H16" s="26">
        <v>29429</v>
      </c>
      <c r="I16" s="27"/>
      <c r="J16" s="21"/>
      <c r="L16" s="21"/>
    </row>
    <row r="17" spans="2:12" ht="11.25">
      <c r="B17" s="3" t="s">
        <v>20</v>
      </c>
      <c r="F17" s="26">
        <v>1714</v>
      </c>
      <c r="H17" s="26">
        <v>1769</v>
      </c>
      <c r="I17" s="27"/>
      <c r="J17" s="21"/>
      <c r="L17" s="21"/>
    </row>
    <row r="18" spans="2:12" ht="11.25">
      <c r="B18" s="3" t="s">
        <v>21</v>
      </c>
      <c r="F18" s="26">
        <v>23044</v>
      </c>
      <c r="G18" s="26"/>
      <c r="H18" s="26">
        <v>2586</v>
      </c>
      <c r="J18" s="21"/>
      <c r="L18" s="21"/>
    </row>
    <row r="19" spans="2:12" ht="11.25">
      <c r="B19" s="3" t="s">
        <v>22</v>
      </c>
      <c r="F19" s="26">
        <v>138808</v>
      </c>
      <c r="G19" s="26"/>
      <c r="H19" s="26">
        <v>123272</v>
      </c>
      <c r="J19" s="28"/>
      <c r="L19" s="21"/>
    </row>
    <row r="20" spans="2:12" ht="11.25">
      <c r="B20" s="3" t="s">
        <v>23</v>
      </c>
      <c r="F20" s="26">
        <v>4648</v>
      </c>
      <c r="H20" s="26">
        <v>4648</v>
      </c>
      <c r="I20" s="26"/>
      <c r="J20" s="28"/>
      <c r="L20" s="21"/>
    </row>
    <row r="21" spans="6:12" ht="11.25">
      <c r="F21" s="29">
        <f>SUM(F14:F20)</f>
        <v>287518</v>
      </c>
      <c r="G21" s="26"/>
      <c r="H21" s="29">
        <f>SUM(H14:H20)</f>
        <v>263618</v>
      </c>
      <c r="J21" s="28"/>
      <c r="L21" s="21"/>
    </row>
    <row r="22" spans="6:12" ht="11.25">
      <c r="F22" s="30"/>
      <c r="G22" s="31"/>
      <c r="H22" s="30"/>
      <c r="J22" s="28"/>
      <c r="L22" s="21"/>
    </row>
    <row r="23" spans="1:12" ht="11.25">
      <c r="A23" s="3" t="s">
        <v>24</v>
      </c>
      <c r="F23" s="31"/>
      <c r="G23" s="26"/>
      <c r="H23" s="31"/>
      <c r="J23" s="28"/>
      <c r="L23" s="21"/>
    </row>
    <row r="24" spans="2:12" ht="11.25">
      <c r="B24" s="3" t="s">
        <v>25</v>
      </c>
      <c r="F24" s="32">
        <v>478</v>
      </c>
      <c r="G24" s="31"/>
      <c r="H24" s="32">
        <v>22696</v>
      </c>
      <c r="J24" s="28"/>
      <c r="L24" s="21"/>
    </row>
    <row r="25" spans="2:12" ht="11.25">
      <c r="B25" s="3" t="s">
        <v>26</v>
      </c>
      <c r="F25" s="33">
        <v>83844</v>
      </c>
      <c r="G25" s="31"/>
      <c r="H25" s="33">
        <v>104340</v>
      </c>
      <c r="J25" s="28"/>
      <c r="L25" s="21"/>
    </row>
    <row r="26" spans="2:12" ht="11.25">
      <c r="B26" s="3" t="s">
        <v>27</v>
      </c>
      <c r="F26" s="33">
        <v>125444</v>
      </c>
      <c r="G26" s="31"/>
      <c r="H26" s="33">
        <v>113178</v>
      </c>
      <c r="J26" s="28"/>
      <c r="L26" s="21"/>
    </row>
    <row r="27" spans="2:12" ht="11.25">
      <c r="B27" s="3" t="s">
        <v>28</v>
      </c>
      <c r="F27" s="33">
        <v>114075</v>
      </c>
      <c r="G27" s="31"/>
      <c r="H27" s="33">
        <v>123961</v>
      </c>
      <c r="J27" s="28"/>
      <c r="L27" s="21"/>
    </row>
    <row r="28" spans="2:12" ht="11.25">
      <c r="B28" s="3" t="s">
        <v>29</v>
      </c>
      <c r="F28" s="33">
        <v>33861</v>
      </c>
      <c r="G28" s="31"/>
      <c r="H28" s="33">
        <v>17688</v>
      </c>
      <c r="J28" s="21"/>
      <c r="L28" s="21"/>
    </row>
    <row r="29" spans="6:12" ht="11.25">
      <c r="F29" s="34">
        <f>SUM(F24:F28)</f>
        <v>357702</v>
      </c>
      <c r="H29" s="34">
        <f>SUM(H24:H28)</f>
        <v>381863</v>
      </c>
      <c r="J29" s="21"/>
      <c r="L29" s="21"/>
    </row>
    <row r="30" spans="10:12" ht="6" customHeight="1">
      <c r="J30" s="21"/>
      <c r="L30" s="21"/>
    </row>
    <row r="31" spans="1:8" ht="11.25">
      <c r="A31" s="3" t="s">
        <v>30</v>
      </c>
      <c r="F31" s="35"/>
      <c r="G31" s="26"/>
      <c r="H31" s="35"/>
    </row>
    <row r="32" spans="2:8" ht="11.25">
      <c r="B32" s="3" t="s">
        <v>31</v>
      </c>
      <c r="F32" s="33">
        <v>4290</v>
      </c>
      <c r="G32" s="26"/>
      <c r="H32" s="33">
        <v>16292</v>
      </c>
    </row>
    <row r="33" spans="2:8" ht="11.25">
      <c r="B33" s="3" t="s">
        <v>32</v>
      </c>
      <c r="F33" s="33">
        <v>58470</v>
      </c>
      <c r="G33" s="26"/>
      <c r="H33" s="33">
        <v>38599</v>
      </c>
    </row>
    <row r="34" spans="1:12" ht="11.25">
      <c r="A34" s="3" t="s">
        <v>33</v>
      </c>
      <c r="B34" s="3" t="s">
        <v>34</v>
      </c>
      <c r="F34" s="33">
        <v>92360</v>
      </c>
      <c r="G34" s="26"/>
      <c r="H34" s="33">
        <v>111548</v>
      </c>
      <c r="I34" s="26"/>
      <c r="J34" s="26"/>
      <c r="K34" s="26"/>
      <c r="L34" s="26"/>
    </row>
    <row r="35" spans="2:12" ht="11.25">
      <c r="B35" s="3" t="s">
        <v>35</v>
      </c>
      <c r="F35" s="33">
        <v>7680</v>
      </c>
      <c r="G35" s="26"/>
      <c r="H35" s="33">
        <v>8234</v>
      </c>
      <c r="I35" s="26"/>
      <c r="J35" s="26"/>
      <c r="K35" s="26"/>
      <c r="L35" s="26"/>
    </row>
    <row r="36" spans="6:12" ht="11.25">
      <c r="F36" s="36">
        <f>SUM(F32:F35)</f>
        <v>162800</v>
      </c>
      <c r="G36" s="26"/>
      <c r="H36" s="36">
        <f>SUM(H32:H35)</f>
        <v>174673</v>
      </c>
      <c r="I36" s="26"/>
      <c r="J36" s="26"/>
      <c r="K36" s="26"/>
      <c r="L36" s="26"/>
    </row>
    <row r="37" spans="6:12" ht="5.25" customHeight="1">
      <c r="F37" s="31"/>
      <c r="G37" s="26"/>
      <c r="H37" s="26"/>
      <c r="I37" s="26"/>
      <c r="J37" s="26"/>
      <c r="K37" s="26"/>
      <c r="L37" s="26"/>
    </row>
    <row r="38" spans="1:12" ht="11.25">
      <c r="A38" s="3" t="s">
        <v>36</v>
      </c>
      <c r="F38" s="26">
        <f>F29-F36</f>
        <v>194902</v>
      </c>
      <c r="G38" s="26"/>
      <c r="H38" s="26">
        <f>H29-H36</f>
        <v>207190</v>
      </c>
      <c r="I38" s="26"/>
      <c r="J38" s="26"/>
      <c r="K38" s="26"/>
      <c r="L38" s="26"/>
    </row>
    <row r="39" spans="9:12" ht="11.25">
      <c r="I39" s="26"/>
      <c r="J39" s="26"/>
      <c r="K39" s="26"/>
      <c r="L39" s="26"/>
    </row>
    <row r="40" spans="6:12" ht="12" thickBot="1">
      <c r="F40" s="37">
        <f>F21+F38</f>
        <v>482420</v>
      </c>
      <c r="G40" s="38"/>
      <c r="H40" s="37">
        <f>H21+H38</f>
        <v>470808</v>
      </c>
      <c r="I40" s="26"/>
      <c r="J40" s="31"/>
      <c r="K40" s="31"/>
      <c r="L40" s="31"/>
    </row>
    <row r="41" spans="6:12" ht="11.25">
      <c r="F41" s="38"/>
      <c r="G41" s="38"/>
      <c r="H41" s="38"/>
      <c r="I41" s="26"/>
      <c r="J41" s="31"/>
      <c r="K41" s="31"/>
      <c r="L41" s="31"/>
    </row>
    <row r="42" spans="1:12" ht="11.25" customHeight="1">
      <c r="A42" s="3" t="s">
        <v>37</v>
      </c>
      <c r="F42" s="26"/>
      <c r="G42" s="26"/>
      <c r="H42" s="26"/>
      <c r="I42" s="26"/>
      <c r="J42" s="31"/>
      <c r="K42" s="31"/>
      <c r="L42" s="31"/>
    </row>
    <row r="43" spans="2:12" ht="11.25">
      <c r="B43" s="3" t="s">
        <v>38</v>
      </c>
      <c r="F43" s="26">
        <v>100000</v>
      </c>
      <c r="G43" s="26"/>
      <c r="H43" s="26">
        <v>70000</v>
      </c>
      <c r="I43" s="26"/>
      <c r="J43" s="31"/>
      <c r="K43" s="31"/>
      <c r="L43" s="31"/>
    </row>
    <row r="44" spans="2:12" ht="11.25">
      <c r="B44" s="3" t="s">
        <v>39</v>
      </c>
      <c r="F44" s="26">
        <v>172770</v>
      </c>
      <c r="G44" s="26"/>
      <c r="H44" s="26">
        <v>190497</v>
      </c>
      <c r="I44" s="26"/>
      <c r="J44" s="31"/>
      <c r="K44" s="31"/>
      <c r="L44" s="31"/>
    </row>
    <row r="45" spans="2:12" ht="11.25">
      <c r="B45" s="3" t="s">
        <v>40</v>
      </c>
      <c r="F45" s="35">
        <v>64865</v>
      </c>
      <c r="G45" s="26"/>
      <c r="H45" s="35">
        <f>62510+400</f>
        <v>62910</v>
      </c>
      <c r="I45" s="26"/>
      <c r="J45" s="31"/>
      <c r="K45" s="31"/>
      <c r="L45" s="31"/>
    </row>
    <row r="46" spans="6:12" ht="11.25">
      <c r="F46" s="31"/>
      <c r="G46" s="26"/>
      <c r="H46" s="31"/>
      <c r="I46" s="26"/>
      <c r="J46" s="31"/>
      <c r="K46" s="31"/>
      <c r="L46" s="31"/>
    </row>
    <row r="47" spans="2:12" ht="11.25">
      <c r="B47" s="3" t="s">
        <v>41</v>
      </c>
      <c r="F47" s="26">
        <f>SUM(F43:F45)</f>
        <v>337635</v>
      </c>
      <c r="G47" s="26"/>
      <c r="H47" s="26">
        <f>SUM(H43:H45)</f>
        <v>323407</v>
      </c>
      <c r="I47" s="26"/>
      <c r="J47" s="31"/>
      <c r="K47" s="31"/>
      <c r="L47" s="31"/>
    </row>
    <row r="48" spans="2:12" ht="11.25">
      <c r="B48" s="3" t="s">
        <v>42</v>
      </c>
      <c r="F48" s="26">
        <v>64785</v>
      </c>
      <c r="G48" s="26"/>
      <c r="H48" s="35">
        <v>62856</v>
      </c>
      <c r="I48" s="26"/>
      <c r="J48" s="31"/>
      <c r="K48" s="31"/>
      <c r="L48" s="31"/>
    </row>
    <row r="49" spans="6:12" ht="11.25">
      <c r="F49" s="29">
        <f>SUM(F47:F48)</f>
        <v>402420</v>
      </c>
      <c r="G49" s="26"/>
      <c r="H49" s="29">
        <f>SUM(H47:H48)</f>
        <v>386263</v>
      </c>
      <c r="I49" s="26"/>
      <c r="J49" s="31"/>
      <c r="K49" s="31"/>
      <c r="L49" s="31"/>
    </row>
    <row r="50" spans="6:12" ht="11.25">
      <c r="F50" s="31"/>
      <c r="G50" s="26"/>
      <c r="H50" s="31"/>
      <c r="I50" s="26"/>
      <c r="J50" s="31"/>
      <c r="K50" s="31"/>
      <c r="L50" s="31"/>
    </row>
    <row r="51" spans="2:12" ht="11.25">
      <c r="B51" s="3" t="s">
        <v>43</v>
      </c>
      <c r="F51" s="26">
        <v>73390</v>
      </c>
      <c r="H51" s="26">
        <v>73390</v>
      </c>
      <c r="I51" s="26"/>
      <c r="J51" s="31"/>
      <c r="K51" s="31"/>
      <c r="L51" s="31"/>
    </row>
    <row r="52" spans="2:12" ht="11.25">
      <c r="B52" s="3" t="s">
        <v>44</v>
      </c>
      <c r="F52" s="26">
        <v>2993</v>
      </c>
      <c r="H52" s="26">
        <v>7145</v>
      </c>
      <c r="I52" s="26"/>
      <c r="J52" s="31"/>
      <c r="K52" s="31"/>
      <c r="L52" s="31"/>
    </row>
    <row r="53" spans="2:12" ht="11.25">
      <c r="B53" s="3" t="s">
        <v>45</v>
      </c>
      <c r="F53" s="26">
        <v>342</v>
      </c>
      <c r="G53" s="26"/>
      <c r="H53" s="26">
        <v>270</v>
      </c>
      <c r="I53" s="26"/>
      <c r="J53" s="31"/>
      <c r="K53" s="31"/>
      <c r="L53" s="31"/>
    </row>
    <row r="54" spans="2:12" ht="11.25">
      <c r="B54" s="3" t="s">
        <v>46</v>
      </c>
      <c r="F54" s="26">
        <v>3275</v>
      </c>
      <c r="G54" s="26"/>
      <c r="H54" s="26">
        <f>4140-400</f>
        <v>3740</v>
      </c>
      <c r="I54" s="26"/>
      <c r="J54" s="31"/>
      <c r="K54" s="31"/>
      <c r="L54" s="31"/>
    </row>
    <row r="55" spans="6:12" ht="11.25">
      <c r="F55" s="26"/>
      <c r="G55" s="26"/>
      <c r="H55" s="26"/>
      <c r="I55" s="26"/>
      <c r="J55" s="31"/>
      <c r="K55" s="31"/>
      <c r="L55" s="31"/>
    </row>
    <row r="56" spans="2:12" ht="11.25">
      <c r="B56" s="3" t="s">
        <v>47</v>
      </c>
      <c r="F56" s="29">
        <f>SUM(F51:F54)</f>
        <v>80000</v>
      </c>
      <c r="G56" s="26"/>
      <c r="H56" s="29">
        <f>SUM(H51:H54)</f>
        <v>84545</v>
      </c>
      <c r="I56" s="26"/>
      <c r="J56" s="31"/>
      <c r="K56" s="31"/>
      <c r="L56" s="31"/>
    </row>
    <row r="57" spans="6:12" ht="12" thickBot="1">
      <c r="F57" s="39">
        <f>F49+F56</f>
        <v>482420</v>
      </c>
      <c r="G57" s="26"/>
      <c r="H57" s="39">
        <f>H49+H56</f>
        <v>470808</v>
      </c>
      <c r="I57" s="27"/>
      <c r="J57" s="31"/>
      <c r="K57" s="31"/>
      <c r="L57" s="31"/>
    </row>
    <row r="58" spans="2:12" ht="3.75" customHeight="1">
      <c r="B58" s="19"/>
      <c r="C58" s="40"/>
      <c r="E58" s="41"/>
      <c r="I58" s="26"/>
      <c r="J58" s="31"/>
      <c r="K58" s="31"/>
      <c r="L58" s="31"/>
    </row>
    <row r="59" spans="5:12" ht="11.25">
      <c r="E59" s="27">
        <v>0</v>
      </c>
      <c r="F59" s="26"/>
      <c r="G59" s="26"/>
      <c r="H59" s="26"/>
      <c r="I59" s="26"/>
      <c r="J59" s="31"/>
      <c r="K59" s="31"/>
      <c r="L59" s="31"/>
    </row>
    <row r="60" spans="6:12" ht="11.25">
      <c r="F60" s="42"/>
      <c r="G60" s="26"/>
      <c r="H60" s="42"/>
      <c r="I60" s="26"/>
      <c r="J60" s="31"/>
      <c r="K60" s="31"/>
      <c r="L60" s="31"/>
    </row>
    <row r="61" spans="6:12" ht="11.25">
      <c r="F61" s="26"/>
      <c r="G61" s="26"/>
      <c r="H61" s="26"/>
      <c r="I61" s="26"/>
      <c r="J61" s="31"/>
      <c r="K61" s="31"/>
      <c r="L61" s="31"/>
    </row>
    <row r="62" spans="6:12" ht="11.25">
      <c r="F62" s="26"/>
      <c r="G62" s="26"/>
      <c r="H62" s="26"/>
      <c r="I62" s="26"/>
      <c r="J62" s="31"/>
      <c r="K62" s="31"/>
      <c r="L62" s="31"/>
    </row>
    <row r="63" spans="1:12" ht="11.25">
      <c r="A63" s="3" t="s">
        <v>48</v>
      </c>
      <c r="F63" s="26"/>
      <c r="G63" s="26"/>
      <c r="H63" s="26"/>
      <c r="I63" s="26"/>
      <c r="J63" s="31"/>
      <c r="K63" s="31"/>
      <c r="L63" s="31"/>
    </row>
    <row r="64" spans="1:12" ht="11.25">
      <c r="A64" s="3" t="s">
        <v>49</v>
      </c>
      <c r="F64" s="26"/>
      <c r="G64" s="26"/>
      <c r="H64" s="26"/>
      <c r="I64" s="26"/>
      <c r="J64" s="31"/>
      <c r="K64" s="31"/>
      <c r="L64" s="31"/>
    </row>
    <row r="65" spans="6:12" ht="11.25">
      <c r="F65" s="26"/>
      <c r="G65" s="26"/>
      <c r="H65" s="26"/>
      <c r="I65" s="26"/>
      <c r="J65" s="31"/>
      <c r="K65" s="31"/>
      <c r="L65" s="31"/>
    </row>
    <row r="66" spans="6:12" ht="11.25">
      <c r="F66" s="26"/>
      <c r="G66" s="26"/>
      <c r="H66" s="26"/>
      <c r="I66" s="26"/>
      <c r="J66" s="31"/>
      <c r="K66" s="31"/>
      <c r="L66" s="31"/>
    </row>
    <row r="67" spans="6:12" ht="11.25">
      <c r="F67" s="26"/>
      <c r="G67" s="26"/>
      <c r="H67" s="26"/>
      <c r="I67" s="26"/>
      <c r="J67" s="31"/>
      <c r="K67" s="31"/>
      <c r="L67" s="31"/>
    </row>
    <row r="68" spans="10:12" ht="11.25">
      <c r="J68" s="43"/>
      <c r="K68" s="43"/>
      <c r="L68" s="43"/>
    </row>
    <row r="69" spans="10:12" ht="11.25">
      <c r="J69" s="43"/>
      <c r="K69" s="43"/>
      <c r="L69" s="43"/>
    </row>
    <row r="70" spans="10:12" ht="11.25">
      <c r="J70" s="43"/>
      <c r="K70" s="43"/>
      <c r="L70" s="43"/>
    </row>
  </sheetData>
  <mergeCells count="2">
    <mergeCell ref="F8:H8"/>
    <mergeCell ref="J8:L8"/>
  </mergeCells>
  <printOptions/>
  <pageMargins left="0.75" right="0.75" top="0.77" bottom="0.57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61">
      <selection activeCell="A1" sqref="A1:G66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53.8515625" style="3" customWidth="1"/>
    <col min="4" max="4" width="2.140625" style="3" customWidth="1"/>
    <col min="5" max="5" width="9.421875" style="3" customWidth="1"/>
    <col min="6" max="6" width="1.28515625" style="3" customWidth="1"/>
    <col min="7" max="7" width="8.8515625" style="3" customWidth="1"/>
    <col min="8" max="8" width="16.8515625" style="3" customWidth="1"/>
    <col min="9" max="16384" width="9.140625" style="3" customWidth="1"/>
  </cols>
  <sheetData>
    <row r="1" ht="11.25">
      <c r="A1" s="15" t="s">
        <v>50</v>
      </c>
    </row>
    <row r="2" ht="11.25">
      <c r="A2" s="15" t="s">
        <v>51</v>
      </c>
    </row>
    <row r="3" ht="11.25">
      <c r="A3" s="15" t="s">
        <v>117</v>
      </c>
    </row>
    <row r="5" ht="6" customHeight="1"/>
    <row r="6" spans="5:7" ht="11.25">
      <c r="E6" s="80">
        <v>37986</v>
      </c>
      <c r="F6" s="81"/>
      <c r="G6" s="80">
        <v>37621</v>
      </c>
    </row>
    <row r="7" spans="5:8" ht="11.25">
      <c r="E7" s="82" t="s">
        <v>7</v>
      </c>
      <c r="F7" s="81"/>
      <c r="G7" s="82" t="s">
        <v>7</v>
      </c>
      <c r="H7" s="15"/>
    </row>
    <row r="8" ht="4.5" customHeight="1">
      <c r="G8" s="44"/>
    </row>
    <row r="9" spans="1:7" ht="11.25">
      <c r="A9" s="3" t="s">
        <v>52</v>
      </c>
      <c r="D9" s="45"/>
      <c r="E9" s="26">
        <v>11908</v>
      </c>
      <c r="F9" s="26"/>
      <c r="G9" s="46">
        <v>23361</v>
      </c>
    </row>
    <row r="10" spans="4:7" ht="11.25">
      <c r="D10" s="45"/>
      <c r="E10" s="26"/>
      <c r="F10" s="26"/>
      <c r="G10" s="46"/>
    </row>
    <row r="11" spans="1:7" ht="11.25">
      <c r="A11" s="3" t="s">
        <v>53</v>
      </c>
      <c r="D11" s="45"/>
      <c r="E11" s="26"/>
      <c r="F11" s="26"/>
      <c r="G11" s="46"/>
    </row>
    <row r="12" spans="1:7" ht="11.25">
      <c r="A12" s="3" t="s">
        <v>54</v>
      </c>
      <c r="D12" s="45"/>
      <c r="E12" s="26">
        <v>2239</v>
      </c>
      <c r="F12" s="26"/>
      <c r="G12" s="46">
        <v>5843</v>
      </c>
    </row>
    <row r="13" spans="1:7" ht="11.25">
      <c r="A13" s="3" t="s">
        <v>55</v>
      </c>
      <c r="D13" s="45"/>
      <c r="E13" s="31">
        <v>4363</v>
      </c>
      <c r="F13" s="26"/>
      <c r="G13" s="46">
        <v>7663</v>
      </c>
    </row>
    <row r="14" spans="4:7" ht="3.75" customHeight="1">
      <c r="D14" s="45"/>
      <c r="E14" s="35"/>
      <c r="F14" s="26"/>
      <c r="G14" s="47"/>
    </row>
    <row r="15" spans="1:7" ht="11.25" customHeight="1">
      <c r="A15" s="3" t="s">
        <v>56</v>
      </c>
      <c r="D15" s="45"/>
      <c r="E15" s="31">
        <f>SUM(E9:E13)</f>
        <v>18510</v>
      </c>
      <c r="F15" s="26"/>
      <c r="G15" s="31">
        <f>SUM(G9:G13)</f>
        <v>36867</v>
      </c>
    </row>
    <row r="16" spans="4:7" ht="11.25">
      <c r="D16" s="45"/>
      <c r="E16" s="31"/>
      <c r="F16" s="26"/>
      <c r="G16" s="46"/>
    </row>
    <row r="17" spans="1:7" ht="11.25">
      <c r="A17" s="3" t="s">
        <v>57</v>
      </c>
      <c r="D17" s="45"/>
      <c r="E17" s="31"/>
      <c r="F17" s="26"/>
      <c r="G17" s="46"/>
    </row>
    <row r="18" spans="1:7" ht="11.25">
      <c r="A18" s="3" t="s">
        <v>58</v>
      </c>
      <c r="E18" s="31">
        <v>-34707</v>
      </c>
      <c r="F18" s="26"/>
      <c r="G18" s="26">
        <v>-37207</v>
      </c>
    </row>
    <row r="19" spans="1:7" ht="11.25">
      <c r="A19" s="3" t="s">
        <v>110</v>
      </c>
      <c r="E19" s="35">
        <v>25592</v>
      </c>
      <c r="F19" s="26"/>
      <c r="G19" s="47">
        <v>4017</v>
      </c>
    </row>
    <row r="20" spans="1:7" ht="11.25">
      <c r="A20" s="3" t="s">
        <v>119</v>
      </c>
      <c r="D20" s="45"/>
      <c r="E20" s="31">
        <f>SUM(E15:E19)</f>
        <v>9395</v>
      </c>
      <c r="F20" s="26"/>
      <c r="G20" s="31">
        <f>SUM(G15:G19)</f>
        <v>3677</v>
      </c>
    </row>
    <row r="21" spans="4:7" ht="11.25">
      <c r="D21" s="45"/>
      <c r="E21" s="31"/>
      <c r="F21" s="26"/>
      <c r="G21" s="46"/>
    </row>
    <row r="22" spans="1:7" ht="11.25">
      <c r="A22" s="3" t="s">
        <v>59</v>
      </c>
      <c r="D22" s="45"/>
      <c r="E22" s="31">
        <v>-5954</v>
      </c>
      <c r="F22" s="26"/>
      <c r="G22" s="46">
        <v>-7479</v>
      </c>
    </row>
    <row r="23" spans="1:7" ht="11.25">
      <c r="A23" s="3" t="s">
        <v>69</v>
      </c>
      <c r="D23" s="45"/>
      <c r="E23" s="31">
        <v>-367</v>
      </c>
      <c r="F23" s="26"/>
      <c r="G23" s="46">
        <v>0</v>
      </c>
    </row>
    <row r="24" spans="1:7" ht="11.25">
      <c r="A24" s="3" t="s">
        <v>120</v>
      </c>
      <c r="D24" s="45"/>
      <c r="E24" s="31">
        <v>0</v>
      </c>
      <c r="F24" s="26"/>
      <c r="G24" s="46">
        <v>-2205</v>
      </c>
    </row>
    <row r="25" spans="1:7" ht="11.25">
      <c r="A25" s="43" t="s">
        <v>121</v>
      </c>
      <c r="D25" s="45"/>
      <c r="E25" s="31">
        <v>-63</v>
      </c>
      <c r="F25" s="26"/>
      <c r="G25" s="46">
        <v>-36</v>
      </c>
    </row>
    <row r="26" spans="1:7" ht="11.25">
      <c r="A26" s="43" t="s">
        <v>150</v>
      </c>
      <c r="D26" s="45"/>
      <c r="E26" s="31">
        <v>-3117</v>
      </c>
      <c r="F26" s="26"/>
      <c r="G26" s="46">
        <v>0</v>
      </c>
    </row>
    <row r="27" spans="1:7" ht="11.25">
      <c r="A27" s="3" t="s">
        <v>149</v>
      </c>
      <c r="E27" s="29">
        <f>SUM(E20:E26)</f>
        <v>-106</v>
      </c>
      <c r="F27" s="26"/>
      <c r="G27" s="29">
        <f>SUM(G20:G26)</f>
        <v>-6043</v>
      </c>
    </row>
    <row r="28" spans="5:7" ht="11.25">
      <c r="E28" s="31"/>
      <c r="F28" s="26"/>
      <c r="G28" s="46"/>
    </row>
    <row r="29" spans="1:7" ht="11.25">
      <c r="A29" s="3" t="s">
        <v>60</v>
      </c>
      <c r="D29" s="45"/>
      <c r="E29" s="31"/>
      <c r="F29" s="26"/>
      <c r="G29" s="46"/>
    </row>
    <row r="30" spans="2:7" ht="11.25">
      <c r="B30" s="3" t="s">
        <v>61</v>
      </c>
      <c r="D30" s="45"/>
      <c r="E30" s="31">
        <v>27394</v>
      </c>
      <c r="F30" s="26"/>
      <c r="G30" s="46">
        <v>0</v>
      </c>
    </row>
    <row r="31" spans="2:7" ht="11.25">
      <c r="B31" s="3" t="s">
        <v>62</v>
      </c>
      <c r="D31" s="45"/>
      <c r="E31" s="31">
        <v>5</v>
      </c>
      <c r="F31" s="26"/>
      <c r="G31" s="46">
        <v>46</v>
      </c>
    </row>
    <row r="32" spans="2:7" ht="11.25">
      <c r="B32" s="3" t="s">
        <v>63</v>
      </c>
      <c r="D32" s="45"/>
      <c r="E32" s="31">
        <v>66</v>
      </c>
      <c r="F32" s="26"/>
      <c r="G32" s="46">
        <v>140</v>
      </c>
    </row>
    <row r="33" spans="2:7" ht="11.25">
      <c r="B33" s="3" t="s">
        <v>64</v>
      </c>
      <c r="D33" s="45"/>
      <c r="E33" s="31">
        <v>2568</v>
      </c>
      <c r="F33" s="26"/>
      <c r="G33" s="46">
        <v>913</v>
      </c>
    </row>
    <row r="34" spans="2:7" ht="11.25">
      <c r="B34" s="3" t="s">
        <v>65</v>
      </c>
      <c r="D34" s="45"/>
      <c r="E34" s="31">
        <v>-3197</v>
      </c>
      <c r="F34" s="26"/>
      <c r="G34" s="46">
        <v>-2527</v>
      </c>
    </row>
    <row r="35" spans="2:7" ht="11.25">
      <c r="B35" s="3" t="s">
        <v>66</v>
      </c>
      <c r="D35" s="45"/>
      <c r="E35" s="31">
        <v>0</v>
      </c>
      <c r="F35" s="26"/>
      <c r="G35" s="46">
        <v>-13</v>
      </c>
    </row>
    <row r="36" spans="2:7" ht="11.25">
      <c r="B36" s="3" t="s">
        <v>122</v>
      </c>
      <c r="C36" s="15"/>
      <c r="D36" s="48"/>
      <c r="E36" s="31">
        <v>2837</v>
      </c>
      <c r="F36" s="26"/>
      <c r="G36" s="46">
        <v>7956</v>
      </c>
    </row>
    <row r="37" spans="1:7" ht="11.25">
      <c r="A37" s="3" t="s">
        <v>123</v>
      </c>
      <c r="D37" s="45"/>
      <c r="E37" s="29">
        <f>SUM(E29:E36)</f>
        <v>29673</v>
      </c>
      <c r="F37" s="26"/>
      <c r="G37" s="29">
        <f>SUM(G29:G36)</f>
        <v>6515</v>
      </c>
    </row>
    <row r="38" spans="4:7" ht="11.25">
      <c r="D38" s="45"/>
      <c r="E38" s="31"/>
      <c r="F38" s="26"/>
      <c r="G38" s="46"/>
    </row>
    <row r="39" spans="4:7" ht="11.25">
      <c r="D39" s="45"/>
      <c r="E39" s="31"/>
      <c r="F39" s="26"/>
      <c r="G39" s="46"/>
    </row>
    <row r="40" spans="1:7" ht="11.25">
      <c r="A40" s="3" t="s">
        <v>67</v>
      </c>
      <c r="D40" s="45"/>
      <c r="E40" s="31"/>
      <c r="F40" s="26"/>
      <c r="G40" s="46"/>
    </row>
    <row r="41" spans="2:7" ht="11.25">
      <c r="B41" s="3" t="s">
        <v>124</v>
      </c>
      <c r="E41" s="26">
        <v>-1008</v>
      </c>
      <c r="G41" s="26">
        <v>-1008</v>
      </c>
    </row>
    <row r="42" spans="2:7" ht="11.25">
      <c r="B42" s="3" t="s">
        <v>69</v>
      </c>
      <c r="D42" s="45"/>
      <c r="E42" s="31">
        <v>-5270</v>
      </c>
      <c r="F42" s="26"/>
      <c r="G42" s="46">
        <v>-2284</v>
      </c>
    </row>
    <row r="43" spans="2:7" ht="11.25">
      <c r="B43" s="3" t="s">
        <v>109</v>
      </c>
      <c r="D43" s="45"/>
      <c r="E43" s="46">
        <v>-14731</v>
      </c>
      <c r="F43" s="26"/>
      <c r="G43" s="26">
        <v>1269</v>
      </c>
    </row>
    <row r="44" spans="2:7" ht="11.25">
      <c r="B44" s="3" t="s">
        <v>125</v>
      </c>
      <c r="C44" s="15"/>
      <c r="D44" s="48"/>
      <c r="E44" s="31">
        <v>12700</v>
      </c>
      <c r="F44" s="26"/>
      <c r="G44" s="46">
        <v>0</v>
      </c>
    </row>
    <row r="45" spans="2:7" ht="11.25">
      <c r="B45" s="3" t="s">
        <v>68</v>
      </c>
      <c r="D45" s="45"/>
      <c r="E45" s="31">
        <v>3700</v>
      </c>
      <c r="F45" s="26"/>
      <c r="G45" s="46">
        <v>1665</v>
      </c>
    </row>
    <row r="46" spans="2:7" ht="11.25">
      <c r="B46" s="15"/>
      <c r="C46" s="15"/>
      <c r="D46" s="48"/>
      <c r="E46" s="49"/>
      <c r="F46" s="26"/>
      <c r="G46" s="46"/>
    </row>
    <row r="47" spans="1:7" ht="11.25">
      <c r="A47" s="3" t="s">
        <v>70</v>
      </c>
      <c r="B47" s="15"/>
      <c r="C47" s="15"/>
      <c r="D47" s="48"/>
      <c r="E47" s="29">
        <f>SUM(E41:E46)</f>
        <v>-4609</v>
      </c>
      <c r="F47" s="26"/>
      <c r="G47" s="29">
        <f>SUM(G41:G46)</f>
        <v>-358</v>
      </c>
    </row>
    <row r="48" spans="4:7" ht="11.25">
      <c r="D48" s="45"/>
      <c r="E48" s="26"/>
      <c r="F48" s="26"/>
      <c r="G48" s="46"/>
    </row>
    <row r="49" spans="1:7" ht="11.25">
      <c r="A49" s="3" t="s">
        <v>71</v>
      </c>
      <c r="D49" s="45"/>
      <c r="E49" s="26">
        <f>E27+E37+E47</f>
        <v>24958</v>
      </c>
      <c r="F49" s="26"/>
      <c r="G49" s="26">
        <f>G27+G37+G47</f>
        <v>114</v>
      </c>
    </row>
    <row r="50" spans="4:7" ht="5.25" customHeight="1">
      <c r="D50" s="45"/>
      <c r="E50" s="26"/>
      <c r="F50" s="26"/>
      <c r="G50" s="46"/>
    </row>
    <row r="51" spans="1:7" ht="11.25">
      <c r="A51" s="3" t="s">
        <v>72</v>
      </c>
      <c r="D51" s="45"/>
      <c r="E51" s="31">
        <v>7011</v>
      </c>
      <c r="F51" s="31"/>
      <c r="G51" s="46">
        <v>6897</v>
      </c>
    </row>
    <row r="52" spans="4:7" ht="11.25">
      <c r="D52" s="45"/>
      <c r="E52" s="31"/>
      <c r="F52" s="31"/>
      <c r="G52" s="46"/>
    </row>
    <row r="53" spans="1:7" ht="4.5" customHeight="1">
      <c r="A53" s="15"/>
      <c r="D53" s="45"/>
      <c r="E53" s="26"/>
      <c r="F53" s="26"/>
      <c r="G53" s="46"/>
    </row>
    <row r="54" spans="1:7" ht="12" thickBot="1">
      <c r="A54" s="3" t="s">
        <v>153</v>
      </c>
      <c r="D54" s="45"/>
      <c r="E54" s="50">
        <f>E49+E51</f>
        <v>31969</v>
      </c>
      <c r="F54" s="26"/>
      <c r="G54" s="50">
        <f>G49+G51</f>
        <v>7011</v>
      </c>
    </row>
    <row r="55" spans="3:7" ht="6" customHeight="1" thickTop="1">
      <c r="C55" s="15"/>
      <c r="D55" s="43"/>
      <c r="E55" s="26"/>
      <c r="F55" s="26"/>
      <c r="G55" s="46"/>
    </row>
    <row r="56" spans="1:7" ht="11.25">
      <c r="A56" s="3" t="s">
        <v>151</v>
      </c>
      <c r="C56" s="43"/>
      <c r="D56" s="43"/>
      <c r="E56" s="26"/>
      <c r="F56" s="26"/>
      <c r="G56" s="46"/>
    </row>
    <row r="57" spans="2:7" ht="11.25">
      <c r="B57" s="3" t="s">
        <v>73</v>
      </c>
      <c r="C57" s="43"/>
      <c r="D57" s="51"/>
      <c r="E57" s="26">
        <f>3623+30238</f>
        <v>33861</v>
      </c>
      <c r="F57" s="26"/>
      <c r="G57" s="46">
        <f>6120+11568</f>
        <v>17688</v>
      </c>
    </row>
    <row r="58" spans="2:7" ht="11.25">
      <c r="B58" s="3" t="s">
        <v>74</v>
      </c>
      <c r="C58" s="43"/>
      <c r="D58" s="51"/>
      <c r="E58" s="35">
        <v>-1648</v>
      </c>
      <c r="F58" s="26"/>
      <c r="G58" s="47">
        <v>-6284</v>
      </c>
    </row>
    <row r="59" spans="3:7" ht="11.25">
      <c r="C59" s="43"/>
      <c r="D59" s="43"/>
      <c r="E59" s="31">
        <f>SUM(E57:E58)</f>
        <v>32213</v>
      </c>
      <c r="F59" s="26"/>
      <c r="G59" s="31">
        <f>SUM(G57:G58)</f>
        <v>11404</v>
      </c>
    </row>
    <row r="60" spans="2:7" ht="11.25">
      <c r="B60" s="3" t="s">
        <v>126</v>
      </c>
      <c r="C60" s="52"/>
      <c r="D60" s="43"/>
      <c r="E60" s="26"/>
      <c r="F60" s="26"/>
      <c r="G60" s="46"/>
    </row>
    <row r="61" spans="2:7" ht="11.25">
      <c r="B61" s="3" t="s">
        <v>75</v>
      </c>
      <c r="C61" s="43"/>
      <c r="D61" s="43"/>
      <c r="E61" s="31">
        <v>-244</v>
      </c>
      <c r="F61" s="26"/>
      <c r="G61" s="46">
        <v>-4393</v>
      </c>
    </row>
    <row r="62" spans="3:7" ht="12" thickBot="1">
      <c r="C62" s="43"/>
      <c r="D62" s="53"/>
      <c r="E62" s="50">
        <f>SUM(E59:E61)</f>
        <v>31969</v>
      </c>
      <c r="F62" s="26"/>
      <c r="G62" s="50">
        <f>SUM(G59:G61)</f>
        <v>7011</v>
      </c>
    </row>
    <row r="63" spans="3:7" ht="12" thickTop="1">
      <c r="C63" s="43"/>
      <c r="D63" s="53"/>
      <c r="E63" s="38"/>
      <c r="G63" s="54"/>
    </row>
    <row r="64" spans="3:7" ht="11.25">
      <c r="C64" s="43"/>
      <c r="D64" s="53"/>
      <c r="E64" s="38">
        <f>E54-E62</f>
        <v>0</v>
      </c>
      <c r="G64" s="38">
        <f>G54-G62</f>
        <v>0</v>
      </c>
    </row>
    <row r="65" spans="1:4" ht="11.25">
      <c r="A65" s="3" t="s">
        <v>76</v>
      </c>
      <c r="C65" s="43"/>
      <c r="D65" s="53"/>
    </row>
    <row r="66" spans="1:4" ht="11.25">
      <c r="A66" s="3" t="s">
        <v>13</v>
      </c>
      <c r="C66" s="43"/>
      <c r="D66" s="53"/>
    </row>
    <row r="67" spans="3:4" ht="11.25">
      <c r="C67" s="43"/>
      <c r="D67" s="53"/>
    </row>
    <row r="68" spans="3:4" ht="11.25">
      <c r="C68" s="43"/>
      <c r="D68" s="53"/>
    </row>
    <row r="69" spans="3:4" ht="11.25">
      <c r="C69" s="43"/>
      <c r="D69" s="53"/>
    </row>
  </sheetData>
  <printOptions/>
  <pageMargins left="0.75" right="0.75" top="0.68" bottom="0.36" header="0.5" footer="0.4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4" max="4" width="14.00390625" style="0" customWidth="1"/>
    <col min="5" max="5" width="12.7109375" style="0" customWidth="1"/>
    <col min="6" max="6" width="0.9921875" style="0" customWidth="1"/>
    <col min="7" max="7" width="16.140625" style="0" customWidth="1"/>
    <col min="8" max="8" width="0.71875" style="0" customWidth="1"/>
    <col min="9" max="9" width="12.421875" style="0" customWidth="1"/>
    <col min="10" max="10" width="0.9921875" style="0" customWidth="1"/>
    <col min="11" max="11" width="16.8515625" style="0" customWidth="1"/>
  </cols>
  <sheetData>
    <row r="1" spans="1:14" ht="15">
      <c r="A1" s="1" t="s">
        <v>0</v>
      </c>
      <c r="B1" s="3"/>
      <c r="C1" s="3"/>
      <c r="D1" s="3"/>
      <c r="E1" s="3"/>
      <c r="F1" s="3"/>
      <c r="G1" s="3"/>
      <c r="H1" s="3"/>
      <c r="I1" s="56"/>
      <c r="J1" s="56"/>
      <c r="L1" s="18"/>
      <c r="M1" s="2"/>
      <c r="N1" s="2"/>
    </row>
    <row r="2" spans="1:12" ht="12.75">
      <c r="A2" s="3" t="s">
        <v>1</v>
      </c>
      <c r="B2" s="3"/>
      <c r="C2" s="3"/>
      <c r="D2" s="3"/>
      <c r="E2" s="3"/>
      <c r="F2" s="3"/>
      <c r="G2" s="19"/>
      <c r="H2" s="3"/>
      <c r="J2" s="3"/>
      <c r="K2" s="3"/>
      <c r="L2" s="3"/>
    </row>
    <row r="3" spans="1:12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118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4</v>
      </c>
      <c r="B7" s="3"/>
      <c r="C7" s="3"/>
      <c r="D7" s="3"/>
      <c r="E7" s="3"/>
      <c r="F7" s="3"/>
      <c r="G7" s="18"/>
      <c r="H7" s="18"/>
      <c r="I7" s="18"/>
      <c r="J7" s="18"/>
      <c r="K7" s="18"/>
      <c r="L7" s="3"/>
    </row>
    <row r="8" spans="1:12" ht="5.25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.5" customHeight="1">
      <c r="A9" s="57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15"/>
      <c r="B10" s="15"/>
      <c r="C10" s="15"/>
      <c r="D10" s="15"/>
      <c r="E10" s="86" t="s">
        <v>78</v>
      </c>
      <c r="F10" s="86"/>
      <c r="G10" s="86"/>
      <c r="H10" s="22"/>
      <c r="I10" s="86" t="s">
        <v>79</v>
      </c>
      <c r="J10" s="86"/>
      <c r="K10" s="86"/>
      <c r="L10" s="22"/>
    </row>
    <row r="11" spans="1:12" ht="12.75">
      <c r="A11" s="15"/>
      <c r="B11" s="15"/>
      <c r="C11" s="15"/>
      <c r="D11" s="15"/>
      <c r="E11" s="22" t="s">
        <v>80</v>
      </c>
      <c r="F11" s="22"/>
      <c r="G11" s="22" t="s">
        <v>81</v>
      </c>
      <c r="H11" s="22"/>
      <c r="I11" s="22" t="s">
        <v>80</v>
      </c>
      <c r="J11" s="22"/>
      <c r="K11" s="22" t="s">
        <v>82</v>
      </c>
      <c r="L11" s="22"/>
    </row>
    <row r="12" spans="1:12" ht="12.75">
      <c r="A12" s="15"/>
      <c r="B12" s="15"/>
      <c r="C12" s="15"/>
      <c r="D12" s="15"/>
      <c r="E12" s="22" t="s">
        <v>83</v>
      </c>
      <c r="F12" s="22"/>
      <c r="G12" s="22" t="s">
        <v>83</v>
      </c>
      <c r="I12" s="22" t="s">
        <v>84</v>
      </c>
      <c r="J12" s="22"/>
      <c r="K12" s="22" t="s">
        <v>83</v>
      </c>
      <c r="L12" s="22"/>
    </row>
    <row r="13" spans="1:12" ht="12.75">
      <c r="A13" s="15"/>
      <c r="B13" s="15"/>
      <c r="C13" s="15"/>
      <c r="D13" s="15"/>
      <c r="E13" s="22" t="s">
        <v>85</v>
      </c>
      <c r="F13" s="58"/>
      <c r="G13" s="22" t="s">
        <v>86</v>
      </c>
      <c r="I13" s="22" t="s">
        <v>87</v>
      </c>
      <c r="J13" s="58"/>
      <c r="K13" s="22" t="s">
        <v>86</v>
      </c>
      <c r="L13" s="22"/>
    </row>
    <row r="14" spans="1:12" ht="12.75">
      <c r="A14" s="3"/>
      <c r="B14" s="3"/>
      <c r="C14" s="3"/>
      <c r="D14" s="3"/>
      <c r="E14" s="22"/>
      <c r="F14" s="23"/>
      <c r="G14" s="22" t="s">
        <v>85</v>
      </c>
      <c r="I14" s="22"/>
      <c r="J14" s="23"/>
      <c r="K14" s="22" t="s">
        <v>88</v>
      </c>
      <c r="L14" s="21"/>
    </row>
    <row r="15" spans="1:12" ht="12.75">
      <c r="A15" s="3"/>
      <c r="B15" s="3"/>
      <c r="C15" s="3"/>
      <c r="D15" s="3"/>
      <c r="E15" s="59">
        <v>37986</v>
      </c>
      <c r="F15" s="22"/>
      <c r="G15" s="59">
        <v>37621</v>
      </c>
      <c r="I15" s="59">
        <v>37986</v>
      </c>
      <c r="J15" s="22"/>
      <c r="K15" s="59">
        <v>37621</v>
      </c>
      <c r="L15" s="21"/>
    </row>
    <row r="16" spans="1:12" ht="12.75">
      <c r="A16" s="3"/>
      <c r="B16" s="3"/>
      <c r="C16" s="3"/>
      <c r="D16" s="3"/>
      <c r="E16" s="22" t="s">
        <v>7</v>
      </c>
      <c r="F16" s="3"/>
      <c r="G16" s="22" t="s">
        <v>7</v>
      </c>
      <c r="I16" s="22" t="s">
        <v>7</v>
      </c>
      <c r="J16" s="3"/>
      <c r="K16" s="22" t="s">
        <v>7</v>
      </c>
      <c r="L16" s="60"/>
    </row>
    <row r="17" spans="1:12" ht="12.75">
      <c r="A17" s="3"/>
      <c r="B17" s="3"/>
      <c r="C17" s="3"/>
      <c r="D17" s="3"/>
      <c r="L17" s="26"/>
    </row>
    <row r="18" spans="1:11" ht="12.75">
      <c r="A18" s="3" t="s">
        <v>139</v>
      </c>
      <c r="B18" s="3" t="s">
        <v>89</v>
      </c>
      <c r="C18" s="3"/>
      <c r="D18" s="3"/>
      <c r="E18" s="31">
        <v>42552</v>
      </c>
      <c r="F18" s="31"/>
      <c r="G18" s="61">
        <v>63693</v>
      </c>
      <c r="H18" s="31"/>
      <c r="I18" s="31">
        <v>112574</v>
      </c>
      <c r="J18" s="31"/>
      <c r="K18" s="61">
        <v>175251</v>
      </c>
    </row>
    <row r="19" spans="1:11" ht="12.75">
      <c r="A19" s="3"/>
      <c r="B19" s="3"/>
      <c r="C19" s="3"/>
      <c r="D19" s="3"/>
      <c r="E19" s="26"/>
      <c r="F19" s="26"/>
      <c r="G19" s="26"/>
      <c r="H19" s="26"/>
      <c r="I19" s="26"/>
      <c r="J19" s="26"/>
      <c r="K19" s="26"/>
    </row>
    <row r="20" spans="1:11" ht="12.75">
      <c r="A20" s="3"/>
      <c r="B20" s="3" t="s">
        <v>90</v>
      </c>
      <c r="C20" s="3"/>
      <c r="D20" s="3"/>
      <c r="E20" s="35">
        <v>-29223</v>
      </c>
      <c r="F20" s="26"/>
      <c r="G20" s="35">
        <v>-43596</v>
      </c>
      <c r="H20" s="26"/>
      <c r="I20" s="35">
        <v>-62722</v>
      </c>
      <c r="J20" s="62"/>
      <c r="K20" s="63">
        <v>-84819</v>
      </c>
    </row>
    <row r="21" spans="1:11" ht="12.75">
      <c r="A21" s="3"/>
      <c r="B21" s="3" t="s">
        <v>91</v>
      </c>
      <c r="C21" s="3"/>
      <c r="D21" s="3"/>
      <c r="E21" s="26">
        <f>SUM(E18:E20)</f>
        <v>13329</v>
      </c>
      <c r="F21" s="26"/>
      <c r="G21" s="26">
        <f>SUM(G18:G20)</f>
        <v>20097</v>
      </c>
      <c r="H21" s="26"/>
      <c r="I21" s="26">
        <f>SUM(I18:I20)</f>
        <v>49852</v>
      </c>
      <c r="J21" s="26"/>
      <c r="K21" s="26">
        <f>SUM(K18:K20)</f>
        <v>90432</v>
      </c>
    </row>
    <row r="22" spans="1:11" ht="12.75">
      <c r="A22" s="3"/>
      <c r="B22" s="3"/>
      <c r="C22" s="3"/>
      <c r="D22" s="3"/>
      <c r="E22" s="26"/>
      <c r="F22" s="26"/>
      <c r="G22" s="31"/>
      <c r="H22" s="26"/>
      <c r="I22" s="26"/>
      <c r="J22" s="31"/>
      <c r="K22" s="31"/>
    </row>
    <row r="23" spans="1:11" ht="12.75">
      <c r="A23" s="3" t="s">
        <v>138</v>
      </c>
      <c r="B23" s="3" t="s">
        <v>92</v>
      </c>
      <c r="C23" s="3"/>
      <c r="D23" s="3"/>
      <c r="E23" s="45">
        <v>0</v>
      </c>
      <c r="F23" s="45"/>
      <c r="G23" s="64">
        <v>0</v>
      </c>
      <c r="H23" s="45"/>
      <c r="I23" s="45">
        <v>0</v>
      </c>
      <c r="J23" s="45"/>
      <c r="K23" s="65">
        <v>0</v>
      </c>
    </row>
    <row r="24" spans="1:11" ht="12.75">
      <c r="A24" s="3"/>
      <c r="B24" s="3"/>
      <c r="C24" s="3"/>
      <c r="D24" s="3"/>
      <c r="E24" s="26"/>
      <c r="F24" s="26"/>
      <c r="G24" s="26"/>
      <c r="H24" s="26"/>
      <c r="I24" s="26"/>
      <c r="J24" s="26"/>
      <c r="K24" s="26"/>
    </row>
    <row r="25" spans="1:11" ht="12.75">
      <c r="A25" s="60" t="s">
        <v>93</v>
      </c>
      <c r="B25" s="3" t="s">
        <v>94</v>
      </c>
      <c r="C25" s="3"/>
      <c r="D25" s="3"/>
      <c r="E25" s="31">
        <v>1793</v>
      </c>
      <c r="F25" s="31"/>
      <c r="G25" s="61">
        <v>612</v>
      </c>
      <c r="H25" s="26"/>
      <c r="I25" s="31">
        <v>3490</v>
      </c>
      <c r="J25" s="31"/>
      <c r="K25" s="61">
        <v>1811</v>
      </c>
    </row>
    <row r="26" spans="1:11" ht="12.75">
      <c r="A26" s="3"/>
      <c r="B26" s="3"/>
      <c r="C26" s="3"/>
      <c r="D26" s="3"/>
      <c r="E26" s="26"/>
      <c r="F26" s="26"/>
      <c r="G26" s="26"/>
      <c r="H26" s="26"/>
      <c r="I26" s="26"/>
      <c r="J26" s="26"/>
      <c r="K26" s="26"/>
    </row>
    <row r="27" spans="1:11" ht="12.75">
      <c r="A27" s="66" t="s">
        <v>140</v>
      </c>
      <c r="B27" s="3" t="s">
        <v>95</v>
      </c>
      <c r="C27" s="3"/>
      <c r="D27" s="3"/>
      <c r="E27" s="31">
        <v>-6720</v>
      </c>
      <c r="F27" s="31"/>
      <c r="G27" s="67">
        <v>-7021</v>
      </c>
      <c r="H27" s="31"/>
      <c r="I27" s="31">
        <v>-33301</v>
      </c>
      <c r="J27" s="61"/>
      <c r="K27" s="67">
        <v>-61160</v>
      </c>
    </row>
    <row r="28" spans="1:11" ht="12.75">
      <c r="A28" s="66"/>
      <c r="B28" s="3"/>
      <c r="C28" s="3"/>
      <c r="D28" s="3"/>
      <c r="E28" s="31"/>
      <c r="F28" s="26"/>
      <c r="G28" s="61"/>
      <c r="H28" s="26"/>
      <c r="I28" s="31"/>
      <c r="J28" s="68"/>
      <c r="K28" s="61"/>
    </row>
    <row r="29" spans="1:11" ht="12.75">
      <c r="A29" s="3" t="s">
        <v>141</v>
      </c>
      <c r="B29" s="3" t="s">
        <v>96</v>
      </c>
      <c r="C29" s="3"/>
      <c r="D29" s="3"/>
      <c r="E29" s="35">
        <v>314</v>
      </c>
      <c r="F29" s="26"/>
      <c r="G29" s="35">
        <v>0</v>
      </c>
      <c r="H29" s="26"/>
      <c r="I29" s="35">
        <v>3774</v>
      </c>
      <c r="J29" s="26"/>
      <c r="K29" s="35">
        <v>0</v>
      </c>
    </row>
    <row r="30" spans="1:10" ht="12.75">
      <c r="A30" s="66"/>
      <c r="B30" s="3"/>
      <c r="C30" s="3"/>
      <c r="D30" s="3"/>
      <c r="E30" s="26"/>
      <c r="F30" s="26"/>
      <c r="H30" s="26"/>
      <c r="I30" s="26"/>
      <c r="J30" s="26"/>
    </row>
    <row r="31" spans="1:11" ht="12.75">
      <c r="A31" s="3" t="s">
        <v>142</v>
      </c>
      <c r="B31" s="3" t="s">
        <v>97</v>
      </c>
      <c r="C31" s="3"/>
      <c r="D31" s="3"/>
      <c r="E31" s="26">
        <f>E21+E23+E25+E27+E29</f>
        <v>8716</v>
      </c>
      <c r="F31" s="26"/>
      <c r="G31" s="26">
        <f>G21+G23+G25+G27+G29</f>
        <v>13688</v>
      </c>
      <c r="H31" s="26"/>
      <c r="I31" s="26">
        <f>I21+I23+I25+I27+I29</f>
        <v>23815</v>
      </c>
      <c r="J31" s="26"/>
      <c r="K31" s="26">
        <f>K21+K23+K25+K27+K29</f>
        <v>31083</v>
      </c>
    </row>
    <row r="32" spans="1:11" ht="12.75">
      <c r="A32" s="66"/>
      <c r="B32" s="3"/>
      <c r="C32" s="3"/>
      <c r="D32" s="3"/>
      <c r="E32" s="26"/>
      <c r="F32" s="26"/>
      <c r="G32" s="26"/>
      <c r="H32" s="26"/>
      <c r="I32" s="26"/>
      <c r="J32" s="26"/>
      <c r="K32" s="26"/>
    </row>
    <row r="33" spans="1:11" ht="12.75">
      <c r="A33" s="3" t="s">
        <v>143</v>
      </c>
      <c r="B33" s="3" t="s">
        <v>98</v>
      </c>
      <c r="C33" s="3"/>
      <c r="D33" s="3"/>
      <c r="E33" s="26">
        <v>-5036</v>
      </c>
      <c r="F33" s="26"/>
      <c r="G33" s="68">
        <v>476</v>
      </c>
      <c r="H33" s="26"/>
      <c r="I33" s="26">
        <v>-12554</v>
      </c>
      <c r="J33" s="26"/>
      <c r="K33" s="68">
        <v>-7525</v>
      </c>
    </row>
    <row r="34" spans="1:11" ht="12.75">
      <c r="A34" s="66"/>
      <c r="B34" s="3"/>
      <c r="C34" s="3"/>
      <c r="D34" s="3"/>
      <c r="E34" s="26"/>
      <c r="F34" s="26"/>
      <c r="G34" s="26"/>
      <c r="H34" s="26"/>
      <c r="I34" s="26"/>
      <c r="J34" s="26"/>
      <c r="K34" s="26"/>
    </row>
    <row r="35" spans="1:11" ht="5.25" customHeight="1">
      <c r="A35" s="66"/>
      <c r="B35" s="3"/>
      <c r="C35" s="3"/>
      <c r="D35" s="3"/>
      <c r="E35" s="26"/>
      <c r="F35" s="26"/>
      <c r="G35" s="26"/>
      <c r="H35" s="26"/>
      <c r="I35" s="26"/>
      <c r="J35" s="26"/>
      <c r="K35" s="26"/>
    </row>
    <row r="36" spans="1:11" ht="12.75">
      <c r="A36" s="21" t="s">
        <v>99</v>
      </c>
      <c r="B36" s="3" t="s">
        <v>100</v>
      </c>
      <c r="C36" s="3"/>
      <c r="D36" s="3"/>
      <c r="E36" s="26">
        <v>78</v>
      </c>
      <c r="F36" s="26">
        <v>0</v>
      </c>
      <c r="G36" s="68">
        <v>-74</v>
      </c>
      <c r="H36" s="26"/>
      <c r="I36" s="26">
        <v>647</v>
      </c>
      <c r="J36" s="26"/>
      <c r="K36" s="68">
        <v>-197</v>
      </c>
    </row>
    <row r="37" spans="2:11" ht="12.75">
      <c r="B37" s="3"/>
      <c r="C37" s="3"/>
      <c r="D37" s="3"/>
      <c r="E37" s="35"/>
      <c r="F37" s="26"/>
      <c r="G37" s="35"/>
      <c r="H37" s="26"/>
      <c r="I37" s="35"/>
      <c r="J37" s="26"/>
      <c r="K37" s="35"/>
    </row>
    <row r="38" spans="2:11" ht="5.25" customHeight="1">
      <c r="B38" s="3"/>
      <c r="C38" s="3"/>
      <c r="D38" s="3"/>
      <c r="E38" s="31"/>
      <c r="F38" s="26"/>
      <c r="G38" s="31"/>
      <c r="H38" s="26"/>
      <c r="I38" s="31"/>
      <c r="J38" s="26"/>
      <c r="K38" s="31"/>
    </row>
    <row r="39" spans="1:11" ht="12.75">
      <c r="A39" s="3" t="s">
        <v>144</v>
      </c>
      <c r="B39" s="3" t="s">
        <v>101</v>
      </c>
      <c r="C39" s="3"/>
      <c r="D39" s="3"/>
      <c r="E39" s="26">
        <f>SUM(E31:E37)</f>
        <v>3758</v>
      </c>
      <c r="F39" s="26"/>
      <c r="G39" s="26">
        <f>SUM(G31:G37)</f>
        <v>14090</v>
      </c>
      <c r="H39" s="26"/>
      <c r="I39" s="26">
        <f>SUM(I31:I37)</f>
        <v>11908</v>
      </c>
      <c r="J39" s="26"/>
      <c r="K39" s="26">
        <f>SUM(K31:K37)</f>
        <v>23361</v>
      </c>
    </row>
    <row r="40" spans="1:11" ht="6" customHeight="1">
      <c r="A40" s="20"/>
      <c r="B40" s="3"/>
      <c r="C40" s="3"/>
      <c r="D40" s="3"/>
      <c r="E40" s="26"/>
      <c r="F40" s="26"/>
      <c r="G40" s="26"/>
      <c r="H40" s="26"/>
      <c r="I40" s="26"/>
      <c r="J40" s="26"/>
      <c r="K40" s="26"/>
    </row>
    <row r="41" spans="1:15" ht="12.75">
      <c r="A41" s="21" t="s">
        <v>102</v>
      </c>
      <c r="B41" s="3" t="s">
        <v>103</v>
      </c>
      <c r="C41" s="3"/>
      <c r="D41" s="3"/>
      <c r="E41" s="26">
        <v>-3516</v>
      </c>
      <c r="F41" s="26"/>
      <c r="G41" s="68">
        <v>-4885</v>
      </c>
      <c r="H41" s="26"/>
      <c r="I41" s="26">
        <v>-8721</v>
      </c>
      <c r="J41" s="26"/>
      <c r="K41" s="68">
        <v>-10176</v>
      </c>
      <c r="N41" s="3"/>
      <c r="O41" s="3"/>
    </row>
    <row r="42" spans="1:15" ht="12.75">
      <c r="A42" s="3"/>
      <c r="B42" s="3"/>
      <c r="C42" s="3"/>
      <c r="D42" s="3"/>
      <c r="E42" s="69"/>
      <c r="G42" s="69"/>
      <c r="I42" s="69"/>
      <c r="K42" s="69"/>
      <c r="N42" s="3"/>
      <c r="O42" s="3"/>
    </row>
    <row r="43" spans="1:15" ht="12.75">
      <c r="A43" s="21" t="s">
        <v>104</v>
      </c>
      <c r="B43" s="3" t="s">
        <v>105</v>
      </c>
      <c r="C43" s="3"/>
      <c r="D43" s="3"/>
      <c r="E43" s="26">
        <f>SUM(E38:E42)</f>
        <v>242</v>
      </c>
      <c r="F43" s="26"/>
      <c r="G43" s="26">
        <f>SUM(G38:G42)</f>
        <v>9205</v>
      </c>
      <c r="H43" s="26"/>
      <c r="I43" s="26">
        <f>SUM(I38:I42)</f>
        <v>3187</v>
      </c>
      <c r="J43" s="26"/>
      <c r="K43" s="26">
        <f>K39+K41</f>
        <v>13185</v>
      </c>
      <c r="N43" s="3"/>
      <c r="O43" s="3"/>
    </row>
    <row r="44" spans="1:15" ht="12.75">
      <c r="A44" s="21"/>
      <c r="B44" s="3"/>
      <c r="C44" s="3"/>
      <c r="D44" s="3"/>
      <c r="N44" s="3"/>
      <c r="O44" s="3"/>
    </row>
    <row r="45" spans="1:15" ht="12.75">
      <c r="A45" s="21"/>
      <c r="B45" s="3" t="s">
        <v>106</v>
      </c>
      <c r="C45" s="3"/>
      <c r="D45" s="3"/>
      <c r="E45" s="26">
        <v>554</v>
      </c>
      <c r="F45" s="26"/>
      <c r="G45" s="68">
        <v>-4747</v>
      </c>
      <c r="H45" s="26"/>
      <c r="I45" s="26">
        <v>-1268</v>
      </c>
      <c r="J45" s="26"/>
      <c r="K45" s="68">
        <v>-5655</v>
      </c>
      <c r="N45" s="3"/>
      <c r="O45" s="3"/>
    </row>
    <row r="46" spans="1:15" ht="12.75">
      <c r="A46" s="21"/>
      <c r="B46" s="3"/>
      <c r="C46" s="3"/>
      <c r="D46" s="3"/>
      <c r="E46" s="30"/>
      <c r="F46" s="70"/>
      <c r="G46" s="30"/>
      <c r="H46" s="31"/>
      <c r="I46" s="30"/>
      <c r="J46" s="31"/>
      <c r="K46" s="30"/>
      <c r="N46" s="3"/>
      <c r="O46" s="3"/>
    </row>
    <row r="47" spans="1:15" ht="13.5" thickBot="1">
      <c r="A47" s="21" t="s">
        <v>107</v>
      </c>
      <c r="B47" s="3" t="s">
        <v>154</v>
      </c>
      <c r="C47" s="3"/>
      <c r="D47" s="3"/>
      <c r="E47" s="71">
        <f>E43+E45</f>
        <v>796</v>
      </c>
      <c r="F47" s="26"/>
      <c r="G47" s="71">
        <f>G43+G45</f>
        <v>4458</v>
      </c>
      <c r="H47" s="26"/>
      <c r="I47" s="71">
        <f>I43+I45</f>
        <v>1919</v>
      </c>
      <c r="J47" s="72">
        <f>J43+J45</f>
        <v>0</v>
      </c>
      <c r="K47" s="71">
        <f>K43+K45</f>
        <v>7530</v>
      </c>
      <c r="N47" s="3"/>
      <c r="O47" s="3"/>
    </row>
    <row r="48" spans="1:15" ht="13.5" thickTop="1">
      <c r="A48" s="21"/>
      <c r="B48" s="3"/>
      <c r="C48" s="3"/>
      <c r="D48" s="3"/>
      <c r="N48" s="3"/>
      <c r="O48" s="3"/>
    </row>
    <row r="49" spans="1:15" ht="12.75">
      <c r="A49" s="21">
        <v>3</v>
      </c>
      <c r="B49" s="3" t="s">
        <v>146</v>
      </c>
      <c r="C49" s="3"/>
      <c r="D49" s="3"/>
      <c r="E49" s="26"/>
      <c r="F49" s="26"/>
      <c r="H49" s="26"/>
      <c r="I49" s="26"/>
      <c r="J49" s="26"/>
      <c r="K49" s="26"/>
      <c r="M49" s="26"/>
      <c r="N49" s="3"/>
      <c r="O49" s="3"/>
    </row>
    <row r="50" spans="1:15" ht="13.5" thickBot="1">
      <c r="A50" s="21"/>
      <c r="B50" s="3" t="s">
        <v>147</v>
      </c>
      <c r="C50" s="3"/>
      <c r="D50" s="3"/>
      <c r="E50" s="73">
        <v>0.86</v>
      </c>
      <c r="G50" s="73">
        <v>4.95</v>
      </c>
      <c r="H50" s="26"/>
      <c r="I50" s="73">
        <v>2.09</v>
      </c>
      <c r="J50" s="74"/>
      <c r="K50" s="73">
        <v>8.37</v>
      </c>
      <c r="N50" s="3"/>
      <c r="O50" s="3"/>
    </row>
    <row r="51" spans="1:15" ht="6.75" customHeight="1" thickTop="1">
      <c r="A51" s="21"/>
      <c r="B51" s="3"/>
      <c r="C51" s="3"/>
      <c r="D51" s="3"/>
      <c r="E51" s="26"/>
      <c r="F51" s="26"/>
      <c r="G51" s="26"/>
      <c r="H51" s="26"/>
      <c r="I51" s="26"/>
      <c r="J51" s="26"/>
      <c r="K51" s="26"/>
      <c r="N51" s="3"/>
      <c r="O51" s="3"/>
    </row>
    <row r="52" spans="1:15" ht="12.75">
      <c r="A52" s="21"/>
      <c r="B52" s="3" t="s">
        <v>33</v>
      </c>
      <c r="C52" s="3"/>
      <c r="D52" s="3"/>
      <c r="E52" s="26"/>
      <c r="F52" s="26"/>
      <c r="G52" s="26"/>
      <c r="H52" s="26"/>
      <c r="I52" s="26"/>
      <c r="J52" s="26"/>
      <c r="K52" s="26"/>
      <c r="N52" s="3"/>
      <c r="O52" s="3"/>
    </row>
    <row r="53" spans="1:15" ht="13.5" thickBot="1">
      <c r="A53" s="21"/>
      <c r="B53" s="3" t="s">
        <v>148</v>
      </c>
      <c r="C53" s="3"/>
      <c r="D53" s="3"/>
      <c r="E53" s="75">
        <v>0</v>
      </c>
      <c r="F53" s="76"/>
      <c r="G53" s="75">
        <v>0</v>
      </c>
      <c r="H53" s="26"/>
      <c r="I53" s="75">
        <v>0</v>
      </c>
      <c r="J53" s="76"/>
      <c r="K53" s="77">
        <v>0</v>
      </c>
      <c r="N53" s="3"/>
      <c r="O53" s="3"/>
    </row>
    <row r="54" spans="1:15" ht="13.5" thickTop="1">
      <c r="A54" s="21"/>
      <c r="B54" s="3"/>
      <c r="C54" s="3"/>
      <c r="D54" s="3"/>
      <c r="E54" s="26"/>
      <c r="F54" s="26"/>
      <c r="G54" s="26"/>
      <c r="H54" s="26"/>
      <c r="I54" s="3"/>
      <c r="J54" s="26"/>
      <c r="K54" s="26"/>
      <c r="M54" s="3"/>
      <c r="N54" s="3"/>
      <c r="O54" s="3"/>
    </row>
    <row r="55" spans="1:15" ht="12.75">
      <c r="A55" s="55" t="s">
        <v>108</v>
      </c>
      <c r="B55" s="3"/>
      <c r="C55" s="3"/>
      <c r="D55" s="3"/>
      <c r="E55" s="26"/>
      <c r="F55" s="26"/>
      <c r="G55" s="26"/>
      <c r="H55" s="26"/>
      <c r="I55" s="26"/>
      <c r="J55" s="26"/>
      <c r="K55" s="78"/>
      <c r="L55" s="3"/>
      <c r="M55" s="3"/>
      <c r="N55" s="3"/>
      <c r="O55" s="3"/>
    </row>
    <row r="56" spans="1:15" ht="12.75">
      <c r="A56" s="55" t="s">
        <v>49</v>
      </c>
      <c r="B56" s="3"/>
      <c r="C56" s="3"/>
      <c r="D56" s="3"/>
      <c r="E56" s="26"/>
      <c r="F56" s="26"/>
      <c r="G56" s="26"/>
      <c r="H56" s="26"/>
      <c r="I56" s="26"/>
      <c r="J56" s="26"/>
      <c r="K56" s="26"/>
      <c r="L56" s="3"/>
      <c r="M56" s="3"/>
      <c r="N56" s="3"/>
      <c r="O56" s="3"/>
    </row>
    <row r="57" spans="2:15" ht="12.75">
      <c r="B57" s="3"/>
      <c r="C57" s="3"/>
      <c r="D57" s="3"/>
      <c r="E57" s="26"/>
      <c r="F57" s="26"/>
      <c r="G57" s="26"/>
      <c r="H57" s="26"/>
      <c r="I57" s="26"/>
      <c r="J57" s="26"/>
      <c r="K57" s="26"/>
      <c r="L57" s="3"/>
      <c r="M57" s="3"/>
      <c r="N57" s="3"/>
      <c r="O57" s="3"/>
    </row>
    <row r="58" spans="2:15" ht="12.75">
      <c r="B58" s="3"/>
      <c r="C58" s="3"/>
      <c r="D58" s="3"/>
      <c r="E58" s="26"/>
      <c r="F58" s="26"/>
      <c r="G58" s="19"/>
      <c r="H58" s="26"/>
      <c r="I58" s="26"/>
      <c r="J58" s="26"/>
      <c r="K58" s="26"/>
      <c r="L58" s="3"/>
      <c r="M58" s="3"/>
      <c r="N58" s="3"/>
      <c r="O58" s="3"/>
    </row>
    <row r="59" spans="2:15" ht="12.75">
      <c r="B59" s="3"/>
      <c r="C59" s="3"/>
      <c r="D59" s="3"/>
      <c r="E59" s="26"/>
      <c r="F59" s="26"/>
      <c r="G59" s="26"/>
      <c r="H59" s="26"/>
      <c r="I59" s="26"/>
      <c r="J59" s="26"/>
      <c r="K59" s="26"/>
      <c r="L59" s="3"/>
      <c r="M59" s="3"/>
      <c r="N59" s="3"/>
      <c r="O59" s="3"/>
    </row>
    <row r="60" spans="3:15" ht="12.75">
      <c r="C60" s="19"/>
      <c r="D60" s="19"/>
      <c r="E60" s="79"/>
      <c r="F60" s="79"/>
      <c r="G60" s="79"/>
      <c r="H60" s="26"/>
      <c r="I60" s="26"/>
      <c r="J60" s="26"/>
      <c r="K60" s="26"/>
      <c r="L60" s="3"/>
      <c r="M60" s="3"/>
      <c r="N60" s="3"/>
      <c r="O60" s="3"/>
    </row>
    <row r="61" spans="2:15" ht="12.75">
      <c r="B61" s="3"/>
      <c r="C61" s="3"/>
      <c r="D61" s="3"/>
      <c r="E61" s="26"/>
      <c r="F61" s="26"/>
      <c r="G61" s="26"/>
      <c r="H61" s="26"/>
      <c r="I61" s="26"/>
      <c r="J61" s="26"/>
      <c r="K61" s="26"/>
      <c r="L61" s="3"/>
      <c r="M61" s="3"/>
      <c r="N61" s="3"/>
      <c r="O61" s="3"/>
    </row>
    <row r="62" spans="2:15" ht="12.75">
      <c r="B62" s="3"/>
      <c r="C62" s="3"/>
      <c r="D62" s="3"/>
      <c r="E62" s="26"/>
      <c r="F62" s="26"/>
      <c r="G62" s="26"/>
      <c r="H62" s="26"/>
      <c r="I62" s="26"/>
      <c r="J62" s="26"/>
      <c r="K62" s="26"/>
      <c r="L62" s="3"/>
      <c r="M62" s="3"/>
      <c r="N62" s="3"/>
      <c r="O62" s="3"/>
    </row>
    <row r="63" spans="2:15" ht="12.75">
      <c r="B63" s="3"/>
      <c r="C63" s="3"/>
      <c r="D63" s="3"/>
      <c r="E63" s="26"/>
      <c r="F63" s="26"/>
      <c r="G63" s="26"/>
      <c r="H63" s="26"/>
      <c r="I63" s="26"/>
      <c r="J63" s="26"/>
      <c r="K63" s="26"/>
      <c r="L63" s="3"/>
      <c r="M63" s="3"/>
      <c r="N63" s="3"/>
      <c r="O63" s="3"/>
    </row>
    <row r="64" spans="2:15" ht="12.75">
      <c r="B64" s="3"/>
      <c r="C64" s="3"/>
      <c r="D64" s="3"/>
      <c r="E64" s="26"/>
      <c r="F64" s="26"/>
      <c r="G64" s="26"/>
      <c r="H64" s="26"/>
      <c r="I64" s="26"/>
      <c r="J64" s="26"/>
      <c r="K64" s="26"/>
      <c r="L64" s="3"/>
      <c r="M64" s="3"/>
      <c r="N64" s="3"/>
      <c r="O64" s="3"/>
    </row>
    <row r="65" spans="5:12" ht="12.75">
      <c r="E65" s="3"/>
      <c r="F65" s="3"/>
      <c r="G65" s="3"/>
      <c r="H65" s="3"/>
      <c r="I65" s="3"/>
      <c r="J65" s="3"/>
      <c r="K65" s="3"/>
      <c r="L65" s="3"/>
    </row>
    <row r="66" spans="5:11" ht="12.75">
      <c r="E66" s="3"/>
      <c r="F66" s="3"/>
      <c r="G66" s="3"/>
      <c r="H66" s="3"/>
      <c r="I66" s="3"/>
      <c r="J66" s="3"/>
      <c r="K66" s="3"/>
    </row>
    <row r="67" spans="5:11" ht="12.75">
      <c r="E67" s="3"/>
      <c r="F67" s="3"/>
      <c r="G67" s="3"/>
      <c r="H67" s="3"/>
      <c r="I67" s="3"/>
      <c r="J67" s="3"/>
      <c r="K67" s="3"/>
    </row>
  </sheetData>
  <mergeCells count="2">
    <mergeCell ref="E10:G10"/>
    <mergeCell ref="I10:K10"/>
  </mergeCells>
  <printOptions/>
  <pageMargins left="0.75" right="0.75" top="0.82" bottom="0.7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kychoo</cp:lastModifiedBy>
  <cp:lastPrinted>2004-02-27T08:25:38Z</cp:lastPrinted>
  <dcterms:created xsi:type="dcterms:W3CDTF">2003-11-10T01:04:45Z</dcterms:created>
  <dcterms:modified xsi:type="dcterms:W3CDTF">2004-02-27T08:26:39Z</dcterms:modified>
  <cp:category/>
  <cp:version/>
  <cp:contentType/>
  <cp:contentStatus/>
</cp:coreProperties>
</file>